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<sst xmlns="http://schemas.openxmlformats.org/spreadsheetml/2006/main" count="25950" uniqueCount="3859">
  <si>
    <t>ASPE10</t>
  </si>
  <si>
    <t>S</t>
  </si>
  <si>
    <t>Firma: ÚDRŽBA SILNIC Královéhradeckého kraje a.s.</t>
  </si>
  <si>
    <t>Soupis prací objektu</t>
  </si>
  <si>
    <t xml:space="preserve">Stavba: </t>
  </si>
  <si>
    <t>34818</t>
  </si>
  <si>
    <t>Přeložka silnice II/303 Běloves - Velké Poříčí_08022024_neoceněný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</si>
  <si>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</si>
  <si>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</si>
  <si>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</si>
  <si>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</si>
  <si>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</si>
  <si>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</si>
  <si>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</si>
  <si>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</si>
  <si>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</si>
  <si>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</si>
  <si>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</si>
  <si>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</si>
  <si>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</si>
  <si>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</si>
  <si>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</si>
  <si>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</si>
  <si>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</si>
  <si>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</si>
  <si>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</si>
  <si>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</si>
  <si>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</si>
  <si>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</si>
  <si>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</si>
  <si>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</si>
  <si>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</si>
  <si>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</si>
  <si>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</si>
  <si>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</si>
  <si>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</si>
  <si>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</si>
  <si>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</si>
  <si>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</si>
  <si>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</si>
  <si>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</si>
  <si>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</si>
  <si>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</si>
  <si>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</si>
  <si>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</si>
  <si>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</si>
  <si>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</si>
  <si>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</si>
  <si>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</si>
  <si>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</si>
  <si>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</si>
  <si>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</si>
  <si>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</si>
  <si>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</si>
  <si>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</si>
  <si>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</si>
  <si>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</si>
  <si>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</si>
  <si>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</si>
  <si>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</si>
  <si>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</si>
  <si>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</si>
  <si>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</si>
  <si>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</si>
  <si>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</si>
  <si>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</si>
  <si>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</si>
  <si>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</si>
  <si>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</si>
  <si>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</si>
  <si>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</si>
  <si>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</si>
  <si>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</si>
  <si>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</si>
  <si>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</si>
  <si>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</si>
  <si>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</si>
  <si>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</si>
  <si>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</si>
  <si>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</si>
  <si>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</si>
  <si>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</si>
  <si>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</si>
  <si>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</si>
  <si>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</si>
  <si>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</si>
  <si>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</si>
  <si>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</si>
  <si>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</si>
  <si>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</si>
  <si>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</si>
  <si>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</si>
  <si>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</si>
  <si>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</si>
  <si>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</si>
  <si>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</si>
  <si>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</si>
  <si>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</si>
  <si>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</si>
  <si>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</si>
  <si>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</si>
  <si>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</si>
  <si>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</si>
  <si>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</si>
  <si>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</si>
  <si>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</si>
  <si>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</si>
  <si>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</si>
  <si>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</si>
  <si>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</si>
  <si>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</si>
  <si>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</si>
  <si>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</si>
  <si>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</si>
  <si>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</si>
  <si>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</si>
  <si>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</si>
  <si>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</si>
  <si>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</si>
  <si>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</si>
  <si>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</si>
  <si>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</si>
  <si>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</si>
  <si>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</si>
  <si>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</si>
  <si>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</si>
  <si>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</si>
  <si>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</si>
  <si>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</si>
  <si>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</si>
  <si>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</si>
  <si>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</si>
  <si>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</si>
  <si>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</si>
  <si>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</si>
  <si>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</si>
  <si>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</si>
  <si>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</si>
  <si>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</si>
  <si>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</si>
  <si>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</si>
  <si>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</si>
  <si>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</si>
  <si>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</si>
  <si>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</si>
  <si>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</si>
  <si>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</si>
  <si>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</si>
  <si>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</si>
  <si>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</si>
  <si>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</si>
  <si>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</si>
  <si>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</si>
  <si>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</si>
  <si>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</si>
  <si>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</si>
  <si>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</si>
  <si>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</si>
  <si>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</si>
  <si>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</si>
  <si>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</si>
  <si>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</si>
  <si>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</si>
  <si>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</si>
  <si>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</si>
  <si>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</si>
  <si>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</si>
  <si>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</si>
  <si>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</si>
  <si>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</si>
  <si>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</si>
  <si>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</si>
  <si>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</si>
  <si>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</si>
  <si>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</si>
  <si>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</si>
  <si>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</si>
  <si>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</si>
  <si>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</si>
  <si>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</si>
  <si>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</si>
  <si>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</si>
  <si>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</si>
  <si>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</si>
  <si>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</si>
  <si>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</si>
  <si>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</si>
  <si>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</si>
  <si>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</si>
  <si>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</si>
  <si>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</si>
  <si>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</si>
  <si>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</si>
  <si>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</si>
  <si>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</si>
  <si>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</si>
  <si>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</si>
  <si>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</si>
  <si>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</si>
  <si>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</si>
  <si>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</si>
  <si>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</si>
  <si>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</si>
  <si>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</si>
  <si>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</si>
  <si>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</si>
  <si>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</si>
  <si>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</si>
  <si>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</si>
  <si>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</si>
  <si>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</si>
  <si>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</si>
  <si>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</si>
  <si>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</si>
  <si>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</si>
  <si>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</si>
  <si>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</si>
  <si>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</si>
  <si>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</si>
  <si>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</si>
  <si>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</si>
  <si>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</si>
  <si>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</si>
  <si>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</si>
  <si>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</si>
  <si>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</si>
  <si>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</si>
  <si>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</si>
  <si>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</si>
  <si>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</si>
  <si>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</si>
  <si>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</si>
  <si>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</si>
  <si>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</si>
  <si>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</si>
  <si>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</si>
  <si>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</si>
  <si>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</si>
  <si>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</si>
  <si>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</si>
  <si>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</si>
  <si>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</si>
  <si>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</si>
  <si>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=41,250 [C] 
viz rozpis výměr: 4782 * 0,05 =239,100 [B] 
Celkem: C+B=280,350 [D]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</si>
  <si>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</si>
  <si>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</si>
  <si>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</si>
  <si>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</si>
  <si>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</si>
  <si>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</si>
  <si>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</si>
  <si>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</si>
  <si>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</si>
  <si>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</si>
  <si>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</si>
  <si>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</si>
  <si>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</si>
  <si>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</si>
  <si>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</si>
  <si>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</si>
  <si>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90128,3 =90 128,300 [C]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A+B+C+E+F+G+H+I+J+K+L+M=160 883,440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</si>
  <si>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</si>
  <si>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</si>
  <si>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</si>
  <si>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</si>
  <si>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</si>
  <si>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</si>
  <si>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</si>
  <si>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</si>
  <si>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</si>
  <si>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</si>
  <si>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</si>
  <si>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</si>
  <si>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</si>
  <si>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</si>
  <si>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</si>
  <si>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</si>
  <si>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</si>
  <si>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</si>
  <si>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</si>
  <si>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</si>
  <si>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</si>
  <si>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</si>
  <si>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</si>
  <si>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</si>
  <si>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</si>
  <si>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</si>
  <si>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</si>
  <si>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</si>
  <si>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</si>
  <si>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</si>
  <si>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</si>
  <si>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</si>
  <si>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</si>
  <si>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</si>
  <si>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</si>
  <si>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</si>
  <si>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</si>
  <si>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</si>
  <si>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</si>
  <si>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</si>
  <si>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</si>
  <si>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</si>
  <si>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</si>
  <si>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</si>
  <si>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</si>
  <si>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</si>
  <si>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</si>
  <si>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</si>
  <si>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</si>
  <si>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</si>
  <si>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</si>
  <si>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</si>
  <si>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</si>
  <si>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</si>
  <si>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</si>
  <si>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</si>
  <si>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</si>
  <si>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</si>
  <si>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</si>
  <si>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</si>
  <si>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</si>
  <si>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</si>
  <si>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</si>
  <si>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</si>
  <si>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</si>
  <si>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</si>
  <si>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</si>
  <si>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</si>
  <si>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</si>
  <si>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</si>
  <si>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</si>
  <si>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</si>
  <si>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</si>
  <si>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</si>
  <si>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</si>
  <si>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</si>
  <si>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</si>
  <si>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</si>
  <si>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</si>
  <si>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</si>
  <si>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</si>
  <si>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</si>
  <si>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</si>
  <si>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</si>
  <si>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</si>
  <si>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</si>
  <si>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</si>
  <si>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</si>
  <si>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</si>
  <si>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</si>
  <si>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</si>
  <si>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</si>
  <si>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</si>
  <si>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</si>
  <si>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</si>
  <si>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</si>
  <si>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</si>
  <si>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</si>
  <si>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</si>
  <si>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</si>
  <si>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</si>
  <si>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</si>
  <si>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</si>
  <si>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</si>
  <si>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</si>
  <si>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</si>
  <si>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</si>
  <si>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</si>
  <si>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</si>
  <si>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</si>
  <si>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</si>
  <si>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</si>
  <si>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</si>
  <si>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</si>
  <si>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</si>
  <si>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</si>
  <si>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</si>
  <si>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</si>
  <si>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</si>
  <si>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</si>
  <si>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</si>
  <si>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</si>
  <si>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</si>
  <si>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</si>
  <si>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</si>
  <si>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</si>
  <si>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</si>
  <si>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</si>
  <si>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</si>
  <si>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</si>
  <si>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</si>
  <si>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</si>
  <si>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</si>
  <si>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</si>
  <si>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</si>
  <si>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</si>
  <si>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</si>
  <si>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</si>
  <si>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</si>
  <si>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</si>
  <si>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</si>
  <si>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</si>
  <si>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</si>
  <si>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</si>
  <si>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</si>
  <si>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</si>
  <si>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</si>
  <si>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</si>
  <si>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</si>
  <si>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</si>
  <si>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</si>
  <si>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</si>
  <si>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</si>
  <si>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</si>
  <si>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</si>
  <si>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</si>
  <si>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</si>
  <si>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</si>
  <si>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</si>
  <si>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</si>
  <si>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</si>
  <si>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</si>
  <si>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</si>
  <si>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</si>
  <si>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</si>
  <si>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</si>
  <si>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</si>
  <si>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</si>
  <si>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</si>
  <si>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</si>
  <si>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</si>
  <si>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</si>
  <si>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</si>
  <si>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</si>
  <si>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</si>
  <si>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</si>
  <si>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</si>
  <si>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</si>
  <si>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</si>
  <si>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</si>
  <si>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</si>
  <si>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</si>
  <si>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</si>
  <si>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</si>
  <si>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</si>
  <si>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</si>
  <si>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</si>
  <si>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</si>
  <si>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</si>
  <si>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</si>
  <si>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</si>
  <si>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</si>
  <si>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</si>
  <si>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</si>
  <si>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</si>
  <si>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=22,500 [M] 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   Celkem: A+B+C+D+E+F+G+H+I+J+K+L+M+N+O+P+Q+R+S+T+U+V+W+X+Y+Z+AA+AB+AC=8 079,750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</si>
  <si>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</si>
  <si>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</si>
  <si>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</si>
  <si>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</si>
  <si>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</si>
  <si>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</si>
  <si>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</si>
  <si>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</si>
  <si>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</si>
  <si>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</si>
  <si>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</si>
  <si>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</si>
  <si>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</si>
  <si>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</si>
  <si>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</si>
  <si>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</si>
  <si>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</si>
  <si>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574B34</t>
  </si>
  <si>
    <t>ASFALTOVÝ BETON PRO OBRUSNÉ VRSTVY MODIFIK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</si>
  <si>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</si>
  <si>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</si>
  <si>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</si>
  <si>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</si>
  <si>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</si>
  <si>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</si>
  <si>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</si>
  <si>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</si>
  <si>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</si>
  <si>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</si>
  <si>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</si>
  <si>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</si>
  <si>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</si>
  <si>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</si>
  <si>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</si>
  <si>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</si>
  <si>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</si>
  <si>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</si>
  <si>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</si>
  <si>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</si>
  <si>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</si>
  <si>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</si>
  <si>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</si>
  <si>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</si>
  <si>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</si>
  <si>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</si>
  <si>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</si>
  <si>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</si>
  <si>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</si>
  <si>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</si>
  <si>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</si>
  <si>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</si>
  <si>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</si>
  <si>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</si>
  <si>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</si>
  <si>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</si>
  <si>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</si>
  <si>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</si>
  <si>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</si>
  <si>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</si>
  <si>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</si>
  <si>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</si>
  <si>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</si>
  <si>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</si>
  <si>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</si>
  <si>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</si>
  <si>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</si>
  <si>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</si>
  <si>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</si>
  <si>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</si>
  <si>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</si>
  <si>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</si>
  <si>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</si>
  <si>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</si>
  <si>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</si>
  <si>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</si>
  <si>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</si>
  <si>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</si>
  <si>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</si>
  <si>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</si>
  <si>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</si>
  <si>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</si>
  <si>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</si>
  <si>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</si>
  <si>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</si>
  <si>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</si>
  <si>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</si>
  <si>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</si>
  <si>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</si>
  <si>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</si>
  <si>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</si>
  <si>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</si>
  <si>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</si>
  <si>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</si>
  <si>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</si>
  <si>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</si>
  <si>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</si>
  <si>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</si>
  <si>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</si>
  <si>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</si>
  <si>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</si>
  <si>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</si>
  <si>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</si>
  <si>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</si>
  <si>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</si>
  <si>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</si>
  <si>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</si>
  <si>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</si>
  <si>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</si>
  <si>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</si>
  <si>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</si>
  <si>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</si>
  <si>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</si>
  <si>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</si>
  <si>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</si>
  <si>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</si>
  <si>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</si>
  <si>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</si>
  <si>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</si>
  <si>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</si>
  <si>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</si>
  <si>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</si>
  <si>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</si>
  <si>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</si>
  <si>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</si>
  <si>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</si>
  <si>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</si>
  <si>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</si>
  <si>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</si>
  <si>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</si>
  <si>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</si>
  <si>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</si>
  <si>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</si>
  <si>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</si>
  <si>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</si>
  <si>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</si>
  <si>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</si>
  <si>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</si>
  <si>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</si>
  <si>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</si>
  <si>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</si>
  <si>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</si>
  <si>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</si>
  <si>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</si>
  <si>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</si>
  <si>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</si>
  <si>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</si>
  <si>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</si>
  <si>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</si>
  <si>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</si>
  <si>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</si>
  <si>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</si>
  <si>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</si>
  <si>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</si>
  <si>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</si>
  <si>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</si>
  <si>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</si>
  <si>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</si>
  <si>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</si>
  <si>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</si>
  <si>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</si>
  <si>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</si>
  <si>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</si>
  <si>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</si>
  <si>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</si>
  <si>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</si>
  <si>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</si>
  <si>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</si>
  <si>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</si>
  <si>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</si>
  <si>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</si>
  <si>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</si>
  <si>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</si>
  <si>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</si>
  <si>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</si>
  <si>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</si>
  <si>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</si>
  <si>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</si>
  <si>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</si>
  <si>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</si>
  <si>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</si>
  <si>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</si>
  <si>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</si>
  <si>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</si>
  <si>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vnější rozměry dl x š x v: 4,8 x 2,2 x 1,6, tloušťka stěn 0,3 m 
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</si>
  <si>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</si>
  <si>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</si>
  <si>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</si>
  <si>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</si>
  <si>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</si>
  <si>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</si>
  <si>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</si>
  <si>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</si>
  <si>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</si>
  <si>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</si>
  <si>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</si>
  <si>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</si>
  <si>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</si>
  <si>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</si>
  <si>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</si>
  <si>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</si>
  <si>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</si>
  <si>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</si>
  <si>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</si>
  <si>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</si>
  <si>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</si>
  <si>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</si>
  <si>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</si>
  <si>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</si>
  <si>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</si>
  <si>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</si>
  <si>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mm, nevyztužená hydroizolační fólie z měkčeného PVC, tl. 1,2 mm, odolná proti ropným produktům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</si>
  <si>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</si>
  <si>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</si>
  <si>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</si>
  <si>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</si>
  <si>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</si>
  <si>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mm, nevyztužená hydroizolační fólie z měkčeného PVC, tl. 1,2 mm, odolná proti ropným produktům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</si>
  <si>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</si>
  <si>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</si>
  <si>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</si>
  <si>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</si>
  <si>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</si>
  <si>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</si>
  <si>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</si>
  <si>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</si>
  <si>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</si>
  <si>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</si>
  <si>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</si>
  <si>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</si>
  <si>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</si>
  <si>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</si>
  <si>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</si>
  <si>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</si>
  <si>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</si>
  <si>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</si>
  <si>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</si>
  <si>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</si>
  <si>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</si>
  <si>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</si>
  <si>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</si>
  <si>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</si>
  <si>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</si>
  <si>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</si>
  <si>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</si>
  <si>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</si>
  <si>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</si>
  <si>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</si>
  <si>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</si>
  <si>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</si>
  <si>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</si>
  <si>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</si>
  <si>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</si>
  <si>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</si>
  <si>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</si>
  <si>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</si>
  <si>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</si>
  <si>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</si>
  <si>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</si>
  <si>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</si>
  <si>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</si>
  <si>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</si>
  <si>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</si>
  <si>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</si>
  <si>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</si>
  <si>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</si>
  <si>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</si>
  <si>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</si>
  <si>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</si>
  <si>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</si>
  <si>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</si>
  <si>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</si>
  <si>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</si>
  <si>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</si>
  <si>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</si>
  <si>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</si>
  <si>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</si>
  <si>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</si>
  <si>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</si>
  <si>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</si>
  <si>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</si>
  <si>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</si>
  <si>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</si>
  <si>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</si>
  <si>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</si>
  <si>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</si>
  <si>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</si>
  <si>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</si>
  <si>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</si>
  <si>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</si>
  <si>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</si>
  <si>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</si>
  <si>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</si>
  <si>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</si>
  <si>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</si>
  <si>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</si>
  <si>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</si>
  <si>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</si>
  <si>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</si>
  <si>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</si>
  <si>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</si>
  <si>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</si>
  <si>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</si>
  <si>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</si>
  <si>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</si>
  <si>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</si>
  <si>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</si>
  <si>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</si>
  <si>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</si>
  <si>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</si>
  <si>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</si>
  <si>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</si>
  <si>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</si>
  <si>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</si>
  <si>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</si>
  <si>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</si>
  <si>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</si>
  <si>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</si>
  <si>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</si>
  <si>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</si>
  <si>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</si>
  <si>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</si>
  <si>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</si>
  <si>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</si>
  <si>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</si>
  <si>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</si>
  <si>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</si>
  <si>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</si>
  <si>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</si>
  <si>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</si>
  <si>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</si>
  <si>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</si>
  <si>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</si>
  <si>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</si>
  <si>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</si>
  <si>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</si>
  <si>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</si>
  <si>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</si>
  <si>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</si>
  <si>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</si>
  <si>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</si>
  <si>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</si>
  <si>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</si>
  <si>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</si>
  <si>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</si>
  <si>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</si>
  <si>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574A34</t>
  </si>
  <si>
    <t>ASFALTOVÝ BETON PRO OBRUSNÉ VRSTVY ACO 11+, 11S TL. 40MM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</si>
  <si>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</si>
  <si>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</si>
  <si>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</si>
  <si>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</si>
  <si>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</si>
  <si>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</si>
  <si>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</si>
  <si>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</si>
  <si>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</si>
  <si>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</si>
  <si>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</si>
  <si>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</si>
  <si>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</si>
  <si>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</si>
  <si>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</si>
  <si>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</si>
  <si>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</si>
  <si>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</si>
  <si>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</si>
  <si>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</si>
  <si>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</si>
  <si>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</si>
  <si>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</si>
  <si>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</si>
  <si>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</si>
  <si>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</si>
  <si>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</si>
  <si>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</si>
  <si>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</si>
  <si>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</si>
  <si>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</si>
  <si>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</si>
  <si>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</si>
  <si>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</si>
  <si>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</si>
  <si>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</si>
  <si>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</si>
  <si>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</si>
  <si>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</si>
  <si>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</si>
  <si>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</si>
  <si>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</si>
  <si>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</si>
  <si>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</si>
  <si>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</si>
  <si>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</si>
  <si>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</si>
  <si>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</si>
  <si>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</si>
  <si>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</si>
  <si>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</si>
  <si>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</si>
  <si>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</si>
  <si>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</si>
  <si>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</si>
  <si>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</si>
  <si>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</si>
  <si>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</si>
  <si>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</si>
  <si>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</si>
  <si>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</si>
  <si>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</si>
  <si>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</si>
  <si>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</si>
  <si>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</si>
  <si>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</si>
  <si>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</si>
  <si>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</si>
  <si>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</si>
  <si>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</si>
  <si>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</si>
  <si>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</si>
  <si>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</si>
  <si>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</si>
  <si>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</si>
  <si>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</si>
  <si>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</si>
  <si>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</si>
  <si>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</si>
  <si>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</si>
  <si>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</si>
  <si>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</si>
  <si>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</si>
  <si>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</si>
  <si>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</si>
  <si>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</si>
  <si>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</si>
  <si>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</si>
  <si>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</si>
  <si>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</si>
  <si>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</si>
  <si>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</si>
  <si>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</si>
  <si>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</si>
  <si>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</si>
  <si>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</si>
  <si>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</si>
  <si>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</si>
  <si>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</si>
  <si>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</si>
  <si>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</si>
  <si>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</si>
  <si>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</si>
  <si>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</si>
  <si>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</si>
  <si>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</si>
  <si>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</si>
  <si>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</si>
  <si>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</si>
  <si>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</si>
  <si>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</si>
  <si>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</si>
  <si>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</si>
  <si>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</si>
  <si>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</si>
  <si>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</si>
  <si>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</si>
  <si>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</si>
  <si>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</si>
  <si>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</si>
  <si>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</si>
  <si>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</si>
  <si>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</si>
  <si>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</si>
  <si>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</si>
  <si>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</si>
  <si>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</si>
  <si>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</si>
  <si>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</si>
  <si>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</si>
  <si>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</si>
  <si>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</si>
  <si>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</si>
  <si>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</si>
  <si>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</si>
  <si>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</si>
  <si>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</si>
  <si>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</si>
  <si>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</si>
  <si>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</si>
  <si>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</si>
  <si>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</si>
  <si>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</si>
  <si>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</si>
  <si>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</si>
  <si>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</si>
  <si>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</si>
  <si>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</si>
  <si>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</si>
  <si>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</si>
  <si>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</si>
  <si>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</si>
  <si>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</si>
  <si>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</si>
  <si>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</si>
  <si>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</si>
  <si>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</si>
  <si>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</si>
  <si>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</si>
  <si>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</si>
  <si>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</si>
  <si>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</si>
  <si>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</si>
  <si>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</si>
  <si>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</si>
  <si>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</si>
  <si>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</si>
  <si>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</si>
  <si>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</si>
  <si>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</si>
  <si>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</si>
  <si>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17130: 384,41=384,410 [A] 
viz pol.č. 17310: 139,35=139,350 [B] 
viz pol.č. 17180: 2240,15+965,47=3 205,620 [C] 
Celkem: A+B+C=3 729,380 [D]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</si>
  <si>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</si>
  <si>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</si>
  <si>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</si>
  <si>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</si>
  <si>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</si>
  <si>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</si>
  <si>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</si>
  <si>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</si>
  <si>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</si>
  <si>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</si>
  <si>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</si>
  <si>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</si>
  <si>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</si>
  <si>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</si>
  <si>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</si>
  <si>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</si>
  <si>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</si>
  <si>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</si>
  <si>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</si>
  <si>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</si>
  <si>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</si>
  <si>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</si>
  <si>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</si>
  <si>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</si>
  <si>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</si>
  <si>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</si>
  <si>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</si>
  <si>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</si>
  <si>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</si>
  <si>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</si>
  <si>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</si>
  <si>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</si>
  <si>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</si>
  <si>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</si>
  <si>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</si>
  <si>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</si>
  <si>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</si>
  <si>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</si>
  <si>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</si>
  <si>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</si>
  <si>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</si>
  <si>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</si>
  <si>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</si>
  <si>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</si>
  <si>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</si>
  <si>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</si>
  <si>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</si>
  <si>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</si>
  <si>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</si>
  <si>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</si>
  <si>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</si>
  <si>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</si>
  <si>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</si>
  <si>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</si>
  <si>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</si>
  <si>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</si>
  <si>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</si>
  <si>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</si>
  <si>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</si>
  <si>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</si>
  <si>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</si>
  <si>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</si>
  <si>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</si>
  <si>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</si>
  <si>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</si>
  <si>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</si>
  <si>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</si>
  <si>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</si>
  <si>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</si>
  <si>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</si>
  <si>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</si>
  <si>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</si>
  <si>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</si>
  <si>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</si>
  <si>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</si>
  <si>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</si>
  <si>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</si>
  <si>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</si>
  <si>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</si>
  <si>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</si>
  <si>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</si>
  <si>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</si>
  <si>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</si>
  <si>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</si>
  <si>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</si>
  <si>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</si>
  <si>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</si>
  <si>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</si>
  <si>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</si>
  <si>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</si>
  <si>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</si>
  <si>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</si>
  <si>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</si>
  <si>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</si>
  <si>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</si>
  <si>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</si>
  <si>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</si>
  <si>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</si>
  <si>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</si>
  <si>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</si>
  <si>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</si>
  <si>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</si>
  <si>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</si>
  <si>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</si>
  <si>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</si>
  <si>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</si>
  <si>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</si>
  <si>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</si>
  <si>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</si>
  <si>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</si>
  <si>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</si>
  <si>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</si>
  <si>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</si>
  <si>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</si>
  <si>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</si>
  <si>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</si>
  <si>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</si>
  <si>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</si>
  <si>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</si>
  <si>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</si>
  <si>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</si>
  <si>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</si>
  <si>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</si>
  <si>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</si>
  <si>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</si>
  <si>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</si>
  <si>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</si>
  <si>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</si>
  <si>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</si>
  <si>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</si>
  <si>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</si>
  <si>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</si>
  <si>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(6,5 * 0,05 * 0,25) * 2,4 =0,195 [F] 
Celkem: A+B+C+D+E+F=460,436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</si>
  <si>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</si>
  <si>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</si>
  <si>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</si>
  <si>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</si>
  <si>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</si>
  <si>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</si>
  <si>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</si>
  <si>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</si>
  <si>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</si>
  <si>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</si>
  <si>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</si>
  <si>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</si>
  <si>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</si>
  <si>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</si>
  <si>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</si>
  <si>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</si>
  <si>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</si>
  <si>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</si>
  <si>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</si>
  <si>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</si>
  <si>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</si>
  <si>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</si>
  <si>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</si>
  <si>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</si>
  <si>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</si>
  <si>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</si>
  <si>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</si>
  <si>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</si>
  <si>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</si>
  <si>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</si>
  <si>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</si>
  <si>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</si>
  <si>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</si>
  <si>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</si>
  <si>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</si>
  <si>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</si>
  <si>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</si>
  <si>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</si>
  <si>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</si>
  <si>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</si>
  <si>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</si>
  <si>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</si>
  <si>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</si>
  <si>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</si>
  <si>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</si>
  <si>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</si>
  <si>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</si>
  <si>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</si>
  <si>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</si>
  <si>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</si>
  <si>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</si>
  <si>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</si>
  <si>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</si>
  <si>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</si>
  <si>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</si>
  <si>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</si>
  <si>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</si>
  <si>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</si>
  <si>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</si>
  <si>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</si>
  <si>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</si>
  <si>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</si>
  <si>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</si>
  <si>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</si>
  <si>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</si>
  <si>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</si>
  <si>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</si>
  <si>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</si>
  <si>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</si>
  <si>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</si>
  <si>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</si>
  <si>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</si>
  <si>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</si>
  <si>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</si>
  <si>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</si>
  <si>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</si>
  <si>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</si>
  <si>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</si>
  <si>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</si>
  <si>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</si>
  <si>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</si>
  <si>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</si>
  <si>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</si>
  <si>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</si>
  <si>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</si>
  <si>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</si>
  <si>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</si>
  <si>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</si>
  <si>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</si>
  <si>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</si>
  <si>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</si>
  <si>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</si>
  <si>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</si>
  <si>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</si>
  <si>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</si>
  <si>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</si>
  <si>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</si>
  <si>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</si>
  <si>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</si>
  <si>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</si>
  <si>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</si>
  <si>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</si>
  <si>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</si>
  <si>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</si>
  <si>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</si>
  <si>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</si>
  <si>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</si>
  <si>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</si>
  <si>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</si>
  <si>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</si>
  <si>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</si>
  <si>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</si>
  <si>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</si>
  <si>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</si>
  <si>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</si>
  <si>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</si>
  <si>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</si>
  <si>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</si>
  <si>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</si>
  <si>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</si>
  <si>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</si>
  <si>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</si>
  <si>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</si>
  <si>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</si>
  <si>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</si>
  <si>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</si>
  <si>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</si>
  <si>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</si>
  <si>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</si>
  <si>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</si>
  <si>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</si>
  <si>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</si>
  <si>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</si>
  <si>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</si>
  <si>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</si>
  <si>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</si>
  <si>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</si>
  <si>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</si>
  <si>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</si>
  <si>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</si>
  <si>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</si>
  <si>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</si>
  <si>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</si>
  <si>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</si>
  <si>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</si>
  <si>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</si>
  <si>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</si>
  <si>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</si>
  <si>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</si>
  <si>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</si>
  <si>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</si>
  <si>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</si>
  <si>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</si>
  <si>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</si>
  <si>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</si>
  <si>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</si>
  <si>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</si>
  <si>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</si>
  <si>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</si>
  <si>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</si>
  <si>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</si>
  <si>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</si>
  <si>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</si>
  <si>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</si>
  <si>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</si>
  <si>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</si>
  <si>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</si>
  <si>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</si>
  <si>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</si>
  <si>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</si>
  <si>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</si>
  <si>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</si>
  <si>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</si>
  <si>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</si>
  <si>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</si>
  <si>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</si>
  <si>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</si>
  <si>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</si>
  <si>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</si>
  <si>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</si>
  <si>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</si>
  <si>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</si>
  <si>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</si>
  <si>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</si>
  <si>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</si>
  <si>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</si>
  <si>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</si>
  <si>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</si>
  <si>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</si>
  <si>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</si>
  <si>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</si>
  <si>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</si>
  <si>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</si>
  <si>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</si>
  <si>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</si>
  <si>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</si>
  <si>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</si>
  <si>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</si>
  <si>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</si>
  <si>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</si>
  <si>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</si>
  <si>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</si>
  <si>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</si>
  <si>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</si>
  <si>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</si>
  <si>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</si>
  <si>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</si>
  <si>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</si>
  <si>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</si>
  <si>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</si>
  <si>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</si>
  <si>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</si>
  <si>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</si>
  <si>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</si>
  <si>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</si>
  <si>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</si>
  <si>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</si>
  <si>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</si>
  <si>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</si>
  <si>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</si>
  <si>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</si>
  <si>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</si>
  <si>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</si>
  <si>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</si>
  <si>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</si>
  <si>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</si>
  <si>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</si>
  <si>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</si>
  <si>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</si>
  <si>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</si>
  <si>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</si>
  <si>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</si>
  <si>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</si>
  <si>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</si>
  <si>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</si>
  <si>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</si>
  <si>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</si>
  <si>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</si>
  <si>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</si>
  <si>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</si>
  <si>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</si>
  <si>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</si>
  <si>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</si>
  <si>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</si>
  <si>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</si>
  <si>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</si>
  <si>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</si>
  <si>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</si>
  <si>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</si>
  <si>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</si>
  <si>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</si>
  <si>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</si>
  <si>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</si>
  <si>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</si>
  <si>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</si>
  <si>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</si>
  <si>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</si>
  <si>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</si>
  <si>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</si>
  <si>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</si>
  <si>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</si>
  <si>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</si>
  <si>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</si>
  <si>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</si>
  <si>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</si>
  <si>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</si>
  <si>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</si>
  <si>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ŠP, vč. odvozu a uložení na skládku dočasnoui</t>
  </si>
  <si>
    <t>provizorní komunikace: 238 * 3,2 * 0,1 =76,160 [A] 
výhybny: 10 * 3,1 * 0,1 *2 =6,200 [B] 
Celkem: A+B=82,360 [C]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</si>
  <si>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</si>
  <si>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</si>
  <si>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</si>
  <si>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</si>
  <si>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</si>
  <si>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</si>
  <si>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</si>
  <si>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</si>
  <si>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</si>
  <si>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</si>
  <si>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</si>
  <si>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</si>
  <si>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</si>
  <si>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</si>
  <si>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</si>
  <si>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  
průměrná tl. 160 mm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</si>
  <si>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</si>
  <si>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</si>
  <si>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</si>
  <si>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</si>
  <si>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</si>
  <si>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</si>
  <si>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</si>
  <si>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</si>
  <si>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</si>
  <si>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</si>
  <si>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</si>
  <si>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</si>
  <si>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</si>
  <si>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</si>
  <si>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</si>
  <si>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</si>
  <si>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</si>
  <si>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</si>
  <si>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</si>
  <si>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</si>
  <si>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</si>
  <si>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</si>
  <si>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</si>
  <si>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</si>
  <si>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</si>
  <si>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</si>
  <si>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</si>
  <si>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</si>
  <si>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</si>
  <si>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</si>
  <si>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</si>
  <si>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</si>
  <si>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</si>
  <si>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</si>
  <si>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</si>
  <si>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</si>
  <si>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</si>
  <si>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</si>
  <si>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</si>
  <si>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</si>
  <si>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</si>
  <si>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</si>
  <si>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ŠDb, fr. 0/63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</si>
  <si>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</si>
  <si>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</si>
  <si>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</si>
  <si>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</si>
  <si>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</si>
  <si>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</si>
  <si>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</si>
  <si>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</si>
  <si>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</si>
  <si>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</si>
  <si>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</si>
  <si>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11511</t>
  </si>
  <si>
    <t>ČERPÁNÍ VODY DO 500 L/MIN</t>
  </si>
  <si>
    <t>se souhlasem investora</t>
  </si>
  <si>
    <t>12 * 7 * 4 =336,000 [A]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</si>
  <si>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</si>
  <si>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</si>
  <si>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</si>
  <si>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</si>
  <si>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</si>
  <si>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</si>
  <si>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</si>
  <si>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</si>
  <si>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</si>
  <si>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</si>
  <si>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</si>
  <si>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</si>
  <si>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</si>
  <si>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</si>
  <si>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</si>
  <si>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</si>
  <si>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</si>
  <si>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</si>
  <si>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</si>
  <si>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</si>
  <si>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</si>
  <si>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</si>
  <si>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</si>
  <si>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</si>
  <si>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</si>
  <si>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</si>
  <si>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</si>
  <si>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</si>
  <si>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</si>
  <si>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</si>
  <si>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</si>
  <si>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</si>
  <si>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</si>
  <si>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</si>
  <si>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</si>
  <si>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</si>
  <si>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</si>
  <si>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</si>
  <si>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</si>
  <si>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</si>
  <si>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</si>
  <si>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</si>
  <si>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</t>
  </si>
  <si>
    <t>- OP1: 19,5=19,500 [A] 
 - OP4: 18=18,000 [B] 
Celkem: A+B=37,500 [C]</t>
  </si>
  <si>
    <t>21331</t>
  </si>
  <si>
    <t>DRENÁŽNÍ VRSTVY Z BETONU MEZEROVITÉHO (DRENÁŽNÍHO)</t>
  </si>
  <si>
    <t>obsyp rubové drenáže mezerovitým betonem</t>
  </si>
  <si>
    <t>OP1: 0,15 * 11,50 =1,725 [A] 
OP4: 0,15 * 11,50 =1,725 [B] 
Celkem: A+B=3,450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</si>
  <si>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</si>
  <si>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</si>
  <si>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</si>
  <si>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</si>
  <si>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</si>
  <si>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</si>
  <si>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</si>
  <si>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</si>
  <si>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</si>
  <si>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</si>
  <si>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</si>
  <si>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</si>
  <si>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</si>
  <si>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</si>
  <si>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</si>
  <si>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</si>
  <si>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</si>
  <si>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</si>
  <si>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</si>
  <si>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</si>
  <si>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</si>
  <si>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</si>
  <si>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</si>
  <si>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</si>
  <si>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</si>
  <si>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</si>
  <si>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</si>
  <si>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</si>
  <si>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</si>
  <si>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</si>
  <si>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</si>
  <si>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</si>
  <si>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</si>
  <si>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</si>
  <si>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</si>
  <si>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</si>
  <si>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</si>
  <si>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</si>
  <si>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</si>
  <si>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</si>
  <si>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</si>
  <si>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</si>
  <si>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</si>
  <si>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</si>
  <si>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</si>
  <si>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</si>
  <si>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</si>
  <si>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</si>
  <si>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</si>
  <si>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</si>
  <si>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</si>
  <si>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</si>
  <si>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</si>
  <si>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</si>
  <si>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</si>
  <si>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</si>
  <si>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</si>
  <si>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</si>
  <si>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</si>
  <si>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</si>
  <si>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</si>
  <si>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</si>
  <si>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</si>
  <si>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</si>
  <si>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</si>
  <si>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</si>
  <si>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</si>
  <si>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</si>
  <si>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</si>
  <si>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</si>
  <si>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</si>
  <si>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</si>
  <si>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</si>
  <si>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</si>
  <si>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</si>
  <si>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</si>
  <si>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</si>
  <si>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</si>
  <si>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</si>
  <si>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</si>
  <si>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</si>
  <si>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</si>
  <si>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</si>
  <si>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</si>
  <si>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</si>
  <si>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</si>
  <si>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</si>
  <si>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</si>
  <si>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</si>
  <si>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</si>
  <si>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</si>
  <si>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</si>
  <si>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</si>
  <si>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</si>
  <si>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</si>
  <si>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</si>
  <si>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</si>
  <si>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</si>
  <si>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</si>
  <si>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</si>
  <si>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</si>
  <si>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</si>
  <si>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</si>
  <si>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</si>
  <si>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</si>
  <si>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</si>
  <si>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</si>
  <si>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</si>
  <si>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</si>
  <si>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</si>
  <si>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</si>
  <si>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</si>
  <si>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</si>
  <si>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</si>
  <si>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</si>
  <si>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</si>
  <si>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</si>
  <si>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</si>
  <si>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</si>
  <si>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</si>
  <si>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</si>
  <si>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</si>
  <si>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</si>
  <si>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</si>
  <si>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</si>
  <si>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</si>
  <si>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</si>
  <si>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</si>
  <si>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</si>
  <si>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</si>
  <si>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</si>
  <si>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</si>
  <si>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</si>
  <si>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</si>
  <si>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</si>
  <si>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</si>
  <si>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</si>
  <si>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</si>
  <si>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</si>
  <si>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</si>
  <si>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</si>
  <si>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</si>
  <si>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</si>
  <si>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</si>
  <si>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</si>
  <si>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</si>
  <si>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</si>
  <si>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</si>
  <si>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</si>
  <si>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</si>
  <si>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</si>
  <si>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</si>
  <si>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</si>
  <si>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</si>
  <si>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</si>
  <si>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</si>
  <si>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</si>
  <si>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</si>
  <si>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</si>
  <si>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</si>
  <si>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</si>
  <si>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</si>
  <si>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</si>
  <si>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</si>
  <si>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</si>
  <si>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</si>
  <si>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</si>
  <si>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</si>
  <si>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</si>
  <si>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</si>
  <si>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</si>
  <si>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</si>
  <si>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</si>
  <si>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</si>
  <si>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</si>
  <si>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</si>
  <si>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</si>
  <si>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</si>
  <si>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</si>
  <si>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</si>
  <si>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</si>
  <si>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</si>
  <si>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</si>
  <si>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</si>
  <si>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</si>
  <si>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</si>
  <si>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</si>
  <si>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</si>
  <si>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</si>
  <si>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</si>
  <si>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</si>
  <si>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</si>
  <si>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</si>
  <si>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</si>
  <si>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</si>
  <si>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</si>
  <si>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</si>
  <si>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</si>
  <si>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</si>
  <si>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</si>
  <si>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</si>
  <si>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</si>
  <si>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</si>
  <si>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</si>
  <si>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</si>
  <si>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</si>
  <si>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</si>
  <si>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</si>
  <si>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</si>
  <si>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</si>
  <si>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</si>
  <si>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</si>
  <si>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</si>
  <si>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</si>
  <si>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</si>
  <si>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</si>
  <si>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</si>
  <si>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</si>
  <si>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</si>
  <si>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</si>
  <si>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</si>
  <si>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</si>
  <si>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</si>
  <si>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</si>
  <si>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</si>
  <si>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</si>
  <si>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</si>
  <si>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</si>
  <si>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</si>
  <si>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</si>
  <si>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</si>
  <si>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</si>
  <si>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</si>
  <si>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</si>
  <si>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</si>
  <si>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</si>
  <si>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</si>
  <si>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</si>
  <si>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</si>
  <si>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</si>
  <si>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</si>
  <si>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</si>
  <si>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</si>
  <si>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</si>
  <si>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</si>
  <si>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</si>
  <si>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</si>
  <si>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</si>
  <si>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</si>
  <si>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</si>
  <si>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</si>
  <si>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</si>
  <si>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</si>
  <si>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</si>
  <si>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</si>
  <si>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</si>
  <si>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</si>
  <si>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</si>
  <si>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</si>
  <si>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</si>
  <si>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</si>
  <si>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</si>
  <si>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</si>
  <si>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</si>
  <si>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</si>
  <si>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</si>
  <si>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</si>
  <si>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</si>
  <si>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</si>
  <si>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</si>
  <si>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</si>
  <si>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</si>
  <si>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</si>
  <si>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</si>
  <si>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</si>
  <si>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</si>
  <si>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</si>
  <si>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</si>
  <si>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</si>
  <si>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</si>
  <si>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</si>
  <si>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</si>
  <si>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</si>
  <si>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</si>
  <si>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</si>
  <si>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</si>
  <si>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</si>
  <si>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</si>
  <si>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</si>
  <si>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</si>
  <si>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</si>
  <si>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</si>
  <si>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</si>
  <si>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</si>
  <si>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</si>
  <si>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</si>
  <si>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</si>
  <si>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</si>
  <si>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</si>
  <si>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</si>
  <si>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</si>
  <si>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</si>
  <si>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</si>
  <si>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</si>
  <si>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</si>
  <si>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</si>
  <si>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</si>
  <si>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</si>
  <si>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</si>
  <si>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</si>
  <si>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</si>
  <si>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</si>
  <si>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</si>
  <si>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</si>
  <si>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</si>
  <si>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</si>
  <si>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</si>
  <si>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</si>
  <si>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</si>
  <si>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</si>
  <si>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</si>
  <si>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</si>
  <si>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</si>
  <si>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</si>
  <si>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</si>
  <si>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</si>
  <si>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</si>
  <si>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</si>
  <si>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</si>
  <si>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</si>
  <si>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</si>
  <si>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</si>
  <si>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</si>
  <si>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</si>
  <si>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</si>
  <si>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</si>
  <si>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</si>
  <si>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</si>
  <si>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</si>
  <si>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</si>
  <si>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</si>
  <si>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</si>
  <si>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</si>
  <si>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</si>
  <si>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</si>
  <si>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</si>
  <si>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</si>
  <si>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12 * 14 * 2 =336,000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</si>
  <si>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</si>
  <si>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</si>
  <si>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</si>
  <si>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</si>
  <si>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</si>
  <si>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</si>
  <si>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</si>
  <si>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</si>
  <si>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</si>
  <si>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</si>
  <si>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</si>
  <si>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</si>
  <si>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</si>
  <si>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</si>
  <si>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</si>
  <si>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</si>
  <si>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</si>
  <si>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</si>
  <si>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</si>
  <si>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</si>
  <si>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</si>
  <si>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</si>
  <si>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</si>
  <si>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</si>
  <si>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</si>
  <si>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</si>
  <si>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</si>
  <si>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</si>
  <si>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</si>
  <si>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</si>
  <si>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</si>
  <si>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</si>
  <si>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</si>
  <si>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</si>
  <si>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</si>
  <si>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</si>
  <si>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</si>
  <si>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</si>
  <si>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</si>
  <si>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</si>
  <si>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</si>
  <si>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</si>
  <si>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</si>
  <si>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</si>
  <si>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</si>
  <si>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</si>
  <si>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</si>
  <si>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</si>
  <si>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</si>
  <si>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</si>
  <si>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</si>
  <si>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</si>
  <si>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</si>
  <si>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</si>
  <si>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</si>
  <si>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</si>
  <si>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</si>
  <si>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</si>
  <si>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</si>
  <si>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</si>
  <si>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</si>
  <si>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</si>
  <si>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</si>
  <si>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</si>
  <si>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</si>
  <si>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</si>
  <si>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</si>
  <si>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</si>
  <si>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</si>
  <si>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</si>
  <si>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</si>
  <si>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</si>
  <si>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</si>
  <si>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</si>
  <si>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</si>
  <si>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</si>
  <si>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</si>
  <si>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</si>
  <si>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</si>
  <si>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</si>
  <si>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</si>
  <si>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</si>
  <si>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</si>
  <si>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</si>
  <si>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</si>
  <si>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</si>
  <si>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</si>
  <si>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</si>
  <si>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</si>
  <si>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</si>
  <si>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</si>
  <si>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</si>
  <si>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</si>
  <si>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</si>
  <si>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</si>
  <si>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</si>
  <si>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</si>
  <si>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</si>
  <si>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</si>
  <si>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</si>
  <si>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</si>
  <si>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</si>
  <si>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</si>
  <si>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</si>
  <si>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</si>
  <si>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</si>
  <si>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</si>
  <si>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</si>
  <si>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</si>
  <si>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</si>
  <si>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</si>
  <si>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</si>
  <si>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</si>
  <si>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</si>
  <si>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</si>
  <si>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</si>
  <si>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</si>
  <si>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</si>
  <si>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</si>
  <si>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</si>
  <si>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</si>
  <si>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</si>
  <si>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</si>
  <si>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</si>
  <si>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</si>
  <si>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</si>
  <si>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</si>
  <si>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</si>
  <si>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</si>
  <si>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</si>
  <si>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</si>
  <si>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</si>
  <si>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</si>
  <si>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</si>
  <si>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</si>
  <si>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</si>
  <si>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</si>
  <si>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</si>
  <si>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12 * 7 * 1 =84,000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</si>
  <si>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</si>
  <si>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</si>
  <si>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</si>
  <si>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</si>
  <si>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</si>
  <si>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</si>
  <si>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</si>
  <si>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</si>
  <si>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</si>
  <si>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</si>
  <si>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</si>
  <si>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</si>
  <si>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</si>
  <si>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</si>
  <si>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</si>
  <si>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</si>
  <si>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</si>
  <si>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</si>
  <si>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</si>
  <si>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</si>
  <si>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</si>
  <si>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</si>
  <si>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</si>
  <si>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</si>
  <si>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</si>
  <si>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</si>
  <si>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</si>
  <si>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</si>
  <si>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</si>
  <si>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</si>
  <si>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</si>
  <si>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</si>
  <si>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</si>
  <si>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</si>
  <si>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</si>
  <si>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</si>
  <si>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</si>
  <si>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</si>
  <si>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</si>
  <si>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</si>
  <si>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</si>
  <si>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</si>
  <si>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</si>
  <si>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</si>
  <si>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</si>
  <si>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</si>
  <si>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</si>
  <si>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</si>
  <si>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</si>
  <si>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</si>
  <si>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</si>
  <si>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</si>
  <si>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</si>
  <si>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</si>
  <si>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</si>
  <si>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</si>
  <si>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</si>
  <si>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</si>
  <si>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</si>
  <si>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</si>
  <si>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</si>
  <si>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</si>
  <si>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</si>
  <si>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</si>
  <si>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</si>
  <si>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</si>
  <si>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</si>
  <si>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</si>
  <si>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</si>
  <si>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</si>
  <si>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</si>
  <si>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</si>
  <si>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</si>
  <si>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</si>
  <si>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</si>
  <si>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</si>
  <si>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</si>
  <si>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</si>
  <si>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</si>
  <si>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</si>
  <si>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</si>
  <si>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</si>
  <si>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</si>
  <si>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</si>
  <si>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</si>
  <si>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</si>
  <si>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</si>
  <si>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</si>
  <si>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</si>
  <si>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</si>
  <si>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</si>
  <si>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</si>
  <si>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</si>
  <si>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</si>
  <si>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</si>
  <si>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</si>
  <si>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</si>
  <si>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</si>
  <si>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0,6*0,57*4=1,368 [A] 
 - dilat. B-1: 0,6*0,71*4=1,704 [B] 
 - dilat. B-2: 0,6*0,85*4=2,040 [C] 
 - dilat. C: 0,6*0,965*4,62=2,675 [D] 
 - dilat. D-1: 0,7*1,065*4,5=3,355 [E] 
 - dilat. D-2: 0,7*1,16*4,5=3,654 [F] 
 - dilat. E-1: 0,8*1,255*4=4,016 [G] 
 - dilat. E-2: 0,8*1,34*4=4,288 [H] 
 - dilat. F: 0,8*1,43*4=4,576 [I] 
 - dilat. G: 1,0*1,67*3,82=6,379 [J] 
 - dilat. H: 1,0*1,905*3,82=7,277 [K] 
 - dilat. I-1: 1,0*2,07*3,82=7,907 [L] 
 - dilat. I-2: 1,0*2,01*3,82=7,678 [M] 
 - dilat. J-1: 1,0*1,8*3,835=6,903 [N] 
 - dilat. J-2: 1,0*1,38*3,935=5,430 [O] 
 - dilat. J-3: 0,25*0,64*1,2=0,192 [P] 
 - odečtení zkosení: -0,5*0,2*0,2*60=-1,200 [Q] 
Celkem: A+B+C+D+E+F+G+H+I+J+K+L+M+N+O+P+Q=68,242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R+AF+AJ=111,376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</si>
  <si>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</si>
  <si>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</si>
  <si>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</si>
  <si>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</si>
  <si>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</si>
  <si>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</si>
  <si>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</si>
  <si>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</si>
  <si>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0,1*111,376=11,138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</si>
  <si>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</si>
  <si>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</si>
  <si>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</si>
  <si>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</si>
  <si>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</si>
  <si>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</si>
  <si>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</si>
  <si>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</si>
  <si>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</si>
  <si>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</si>
  <si>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</si>
  <si>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</si>
  <si>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</si>
  <si>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</si>
  <si>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</si>
  <si>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</si>
  <si>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</si>
  <si>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</si>
  <si>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</si>
  <si>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</si>
  <si>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</si>
  <si>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</si>
  <si>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</si>
  <si>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</si>
  <si>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</si>
  <si>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</si>
  <si>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</si>
  <si>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</si>
  <si>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</si>
  <si>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</si>
  <si>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</si>
  <si>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</si>
  <si>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</si>
  <si>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</si>
  <si>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</si>
  <si>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</si>
  <si>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</si>
  <si>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</si>
  <si>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</si>
  <si>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</si>
  <si>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</si>
  <si>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</si>
  <si>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</si>
  <si>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</si>
  <si>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</si>
  <si>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</si>
  <si>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</si>
  <si>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</si>
  <si>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</si>
  <si>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</si>
  <si>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</si>
  <si>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</si>
  <si>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</si>
  <si>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</si>
  <si>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</si>
  <si>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</si>
  <si>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</si>
  <si>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</si>
  <si>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</si>
  <si>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</si>
  <si>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</si>
  <si>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</si>
  <si>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</si>
  <si>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</si>
  <si>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</si>
  <si>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</si>
  <si>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</si>
  <si>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</si>
  <si>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</si>
  <si>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</si>
  <si>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</si>
  <si>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</si>
  <si>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</si>
  <si>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</si>
  <si>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</si>
  <si>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</si>
  <si>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</si>
  <si>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</si>
  <si>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</si>
  <si>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</si>
  <si>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</si>
  <si>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</si>
  <si>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</si>
  <si>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</si>
  <si>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</si>
  <si>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</si>
  <si>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</si>
  <si>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</si>
  <si>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</si>
  <si>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</si>
  <si>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</si>
  <si>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</si>
  <si>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</si>
  <si>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</si>
  <si>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</si>
  <si>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</si>
  <si>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</si>
  <si>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</si>
  <si>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</si>
  <si>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</si>
  <si>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</si>
  <si>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</si>
  <si>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</si>
  <si>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</si>
  <si>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</si>
  <si>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</si>
  <si>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</si>
  <si>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</si>
  <si>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</si>
  <si>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</si>
  <si>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</si>
  <si>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</si>
  <si>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</si>
  <si>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</si>
  <si>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</si>
  <si>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</si>
  <si>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</si>
  <si>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</si>
  <si>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</si>
  <si>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</si>
  <si>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</si>
  <si>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95</t>
  </si>
  <si>
    <t>kotevní přípravek pro zavěšení lícních prefabrikátů, odhad ks pro prefabrikáty šířky 1 m, předpokládaná hmotnost 1 ks 20kg</t>
  </si>
  <si>
    <t>Lávka: ks na prefabrikát 
 - OP3: 20,0*2*2=80,000 [A]</t>
  </si>
  <si>
    <t>96</t>
  </si>
  <si>
    <t>Odvodnění na lávce, z nerez oceli</t>
  </si>
  <si>
    <t>Lávka: ks 
 - odv: 2=2,000 [A]</t>
  </si>
  <si>
    <t>97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</si>
  <si>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</si>
  <si>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</si>
  <si>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</si>
  <si>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</si>
  <si>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</si>
  <si>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</si>
  <si>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</si>
  <si>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</si>
  <si>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</si>
  <si>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12 * 1 * 2 =24,000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</si>
  <si>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</si>
  <si>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</si>
  <si>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</si>
  <si>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</si>
  <si>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</si>
  <si>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</si>
  <si>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</si>
  <si>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</si>
  <si>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</si>
  <si>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</si>
  <si>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</si>
  <si>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</si>
  <si>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</si>
  <si>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</si>
  <si>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</si>
  <si>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</si>
  <si>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</si>
  <si>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</si>
  <si>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</si>
  <si>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 2 x 300 g/m2 mezi ŠD 63/32 a 0/32, vykázána 2x plocha bez přesahů</t>
  </si>
  <si>
    <t>oddělení vrstev: 2 * 2 * 4 * 11,5 =184,000 [A]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</si>
  <si>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</si>
  <si>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</si>
  <si>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</si>
  <si>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</si>
  <si>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</si>
  <si>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</si>
  <si>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</si>
  <si>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12 * 3 * 24 =864,000 [A]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</si>
  <si>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</si>
  <si>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</si>
  <si>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</si>
  <si>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</si>
  <si>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</si>
  <si>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</si>
  <si>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</si>
  <si>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</si>
  <si>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geotextílií,s  vyústěním do UV</t>
  </si>
  <si>
    <t>192 =192,000 [A]</t>
  </si>
  <si>
    <t>0,27 * 192 =51,840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</si>
  <si>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</si>
  <si>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</si>
  <si>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</si>
  <si>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</si>
  <si>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</si>
  <si>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</si>
  <si>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</si>
  <si>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</si>
  <si>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</si>
  <si>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</si>
  <si>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</si>
  <si>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</si>
  <si>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</si>
  <si>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</si>
  <si>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</si>
  <si>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</si>
  <si>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</si>
  <si>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</si>
  <si>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</si>
  <si>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</si>
  <si>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</si>
  <si>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</si>
  <si>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</si>
  <si>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</si>
  <si>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</si>
  <si>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</si>
  <si>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</si>
  <si>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</si>
  <si>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</si>
  <si>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</si>
  <si>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</si>
  <si>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</si>
  <si>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</si>
  <si>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</si>
  <si>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</si>
  <si>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</si>
  <si>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</si>
  <si>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</si>
  <si>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</si>
  <si>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</si>
  <si>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</si>
  <si>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</si>
  <si>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</si>
  <si>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</si>
  <si>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</si>
  <si>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</si>
  <si>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</si>
  <si>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</si>
  <si>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</si>
  <si>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</si>
  <si>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</si>
  <si>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</si>
  <si>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</si>
  <si>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</si>
  <si>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</si>
  <si>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</si>
  <si>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</si>
  <si>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</si>
  <si>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</si>
  <si>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geotextílií, vyústění do UV</t>
  </si>
  <si>
    <t>88 + 11 =99,000 [A]</t>
  </si>
  <si>
    <t>0,27 * 88 =23,760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</si>
  <si>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</si>
  <si>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</si>
  <si>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</si>
  <si>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</si>
  <si>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</si>
  <si>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</si>
  <si>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</si>
  <si>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</si>
  <si>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</si>
  <si>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</si>
  <si>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</si>
  <si>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</si>
  <si>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</si>
  <si>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</si>
  <si>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</si>
  <si>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</si>
  <si>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</si>
  <si>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</si>
  <si>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</si>
  <si>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</si>
  <si>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</si>
  <si>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</si>
  <si>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</si>
  <si>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</si>
  <si>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</si>
  <si>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</si>
  <si>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</si>
  <si>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</si>
  <si>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</si>
  <si>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</si>
  <si>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</si>
  <si>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</si>
  <si>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</si>
  <si>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</si>
  <si>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</si>
  <si>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</si>
  <si>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</si>
  <si>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</si>
  <si>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</si>
  <si>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</si>
  <si>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</si>
  <si>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</si>
  <si>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</si>
  <si>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</si>
  <si>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</si>
  <si>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</si>
  <si>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</si>
  <si>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</si>
  <si>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</si>
  <si>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</si>
  <si>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</si>
  <si>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</si>
  <si>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</si>
  <si>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</si>
  <si>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</si>
  <si>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</si>
  <si>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</si>
  <si>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</si>
  <si>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</si>
  <si>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</si>
  <si>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</si>
  <si>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</si>
  <si>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</si>
  <si>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</si>
  <si>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</si>
  <si>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</si>
  <si>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</si>
  <si>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</si>
  <si>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</si>
  <si>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</si>
  <si>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</si>
  <si>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</si>
  <si>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</si>
  <si>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</si>
  <si>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</si>
  <si>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</si>
  <si>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</si>
  <si>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</si>
  <si>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</si>
  <si>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</si>
  <si>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</si>
  <si>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</si>
  <si>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</si>
  <si>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</si>
  <si>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</si>
  <si>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</si>
  <si>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</si>
  <si>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</si>
  <si>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</si>
  <si>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</si>
  <si>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</si>
  <si>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</si>
  <si>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</si>
  <si>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</si>
  <si>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</si>
  <si>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</si>
  <si>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</si>
  <si>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</si>
  <si>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</si>
  <si>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</si>
  <si>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</si>
  <si>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</si>
  <si>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</si>
  <si>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</si>
  <si>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</si>
  <si>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</si>
  <si>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</si>
  <si>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</si>
  <si>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</si>
  <si>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</si>
  <si>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</si>
  <si>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</si>
  <si>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</si>
  <si>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</si>
  <si>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</si>
  <si>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</si>
  <si>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</si>
  <si>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</si>
  <si>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</si>
  <si>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</si>
  <si>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</si>
  <si>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</si>
  <si>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</si>
  <si>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</si>
  <si>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</si>
  <si>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</si>
  <si>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</si>
  <si>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</si>
  <si>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</si>
  <si>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viz pol.č. 17120: 52,6 =52,600 [A]</t>
  </si>
  <si>
    <t>hloubení rýh v zemině tř. 3 a tř. 4; vč výkopu rýhy pro bourání stáv. vodovodu,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</si>
  <si>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</si>
  <si>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</si>
  <si>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</si>
  <si>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</si>
  <si>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</si>
  <si>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</si>
  <si>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</si>
  <si>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</si>
  <si>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</si>
  <si>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</si>
  <si>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</si>
  <si>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</si>
  <si>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</si>
  <si>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</si>
  <si>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</si>
  <si>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</si>
  <si>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</si>
  <si>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</si>
  <si>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</si>
  <si>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</si>
  <si>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</si>
  <si>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</si>
  <si>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</si>
  <si>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</si>
  <si>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</si>
  <si>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 - zhotovitel ocení položku dle nabídky provozovatele veřejného vodovodu, kterou si zajistí; rozsah dle TZ a výkresu V_06, 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</si>
  <si>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</si>
  <si>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</si>
  <si>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</si>
  <si>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 - zhotovitel ocení položku dle nabídky provozovatele veřejného vodovodu, kterou si zajistí, 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</si>
  <si>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</si>
  <si>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</si>
  <si>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</si>
  <si>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</si>
  <si>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</si>
  <si>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</si>
  <si>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</si>
  <si>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</si>
  <si>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</si>
  <si>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</si>
  <si>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</si>
  <si>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</si>
  <si>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</si>
  <si>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</si>
  <si>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</si>
  <si>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</si>
  <si>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</si>
  <si>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</si>
  <si>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</si>
  <si>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</si>
  <si>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</si>
  <si>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</si>
  <si>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</si>
  <si>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</si>
  <si>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</si>
  <si>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</si>
  <si>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</si>
  <si>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</si>
  <si>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</si>
  <si>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</si>
  <si>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</si>
  <si>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</si>
  <si>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hloubení rýh v zemině tř. 3 a tř. 4; vč výkopu rýhy pro bourání stáv. vodovodu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</si>
  <si>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</si>
  <si>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</si>
  <si>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</si>
  <si>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</si>
  <si>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</si>
  <si>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</si>
  <si>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</si>
  <si>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</si>
  <si>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</si>
  <si>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</si>
  <si>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</si>
  <si>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</si>
  <si>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</si>
  <si>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</si>
  <si>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</si>
  <si>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</si>
  <si>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</si>
  <si>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</si>
  <si>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</si>
  <si>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</si>
  <si>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</si>
  <si>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provede provozovatel veřejného vodovodu dle svých ceníků - zhotovitel ocení položku dle nabídky provozovatele veřejného vodovodu, kterou si zajistí, doba odkalení dle skutečnosti; rozděleno do objektů SO 301.1 a SO 301.2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</si>
  <si>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</si>
  <si>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</si>
  <si>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</si>
  <si>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</si>
  <si>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</si>
  <si>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</si>
  <si>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</si>
  <si>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</si>
  <si>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</si>
  <si>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</si>
  <si>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</si>
  <si>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</si>
  <si>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</si>
  <si>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</si>
  <si>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</si>
  <si>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</si>
  <si>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</si>
  <si>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</si>
  <si>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</si>
  <si>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</si>
  <si>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</si>
  <si>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</si>
  <si>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</si>
  <si>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</si>
  <si>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</si>
  <si>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</si>
  <si>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</si>
  <si>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viz pol.č. 17120: 16,5 =16,500 [A] 
viz pol.č. 12110: 11,25 =11,250 [B] 
Celkem: A+B=27,750 [C]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</si>
  <si>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</si>
  <si>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</si>
  <si>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</si>
  <si>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</si>
  <si>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</si>
  <si>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</si>
  <si>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132731: 16,5=16,500 [A] 
pol.č. 12110: 11,25 =11,250 [B] 
Celkem: A+B=27,750 [C]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</si>
  <si>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</si>
  <si>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</si>
  <si>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</si>
  <si>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</si>
  <si>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</si>
  <si>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</si>
  <si>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</si>
  <si>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</si>
  <si>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</si>
  <si>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</si>
  <si>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</si>
  <si>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</si>
  <si>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</si>
  <si>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</si>
  <si>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</si>
  <si>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</si>
  <si>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</si>
  <si>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</si>
  <si>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</si>
  <si>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 - zhotovitel ocení položku dle nabídky provozovatele veřejného vodovodu, kterou si zajistí</t>
  </si>
  <si>
    <t>odhad - upřesnit dle VaK Náchod: 
4=4,000 [A]</t>
  </si>
  <si>
    <t>provede provozovatel veřejného vodovodu dle svých ceníků - zhotovitel ocení položku dle nabídky provozovatele veřejného vodovodu, kterou si zajistí,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</si>
  <si>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</si>
  <si>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</si>
  <si>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</si>
  <si>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</si>
  <si>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</si>
  <si>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</si>
  <si>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</si>
  <si>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</si>
  <si>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</si>
  <si>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</si>
  <si>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</si>
  <si>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</si>
  <si>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</si>
  <si>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</si>
  <si>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</si>
  <si>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</si>
  <si>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</si>
  <si>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</si>
  <si>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</si>
  <si>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</si>
  <si>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</si>
  <si>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</si>
  <si>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</si>
  <si>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</si>
  <si>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</si>
  <si>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</si>
  <si>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</si>
  <si>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</si>
  <si>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</si>
  <si>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</si>
  <si>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</si>
  <si>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</si>
  <si>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</si>
  <si>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</si>
  <si>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</si>
  <si>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</si>
  <si>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</si>
  <si>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</si>
  <si>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</si>
  <si>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</si>
  <si>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</si>
  <si>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</si>
  <si>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</si>
  <si>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</si>
  <si>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</si>
  <si>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</si>
  <si>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</si>
  <si>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</si>
  <si>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</si>
  <si>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</si>
  <si>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</si>
  <si>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</si>
  <si>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</si>
  <si>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</si>
  <si>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</si>
  <si>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</si>
  <si>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</si>
  <si>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</si>
  <si>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</si>
  <si>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</si>
  <si>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</si>
  <si>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</si>
  <si>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</si>
  <si>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</si>
  <si>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</si>
  <si>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</si>
  <si>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</si>
  <si>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</si>
  <si>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</si>
  <si>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</si>
  <si>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</si>
  <si>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</si>
  <si>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</si>
  <si>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</si>
  <si>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</si>
  <si>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</si>
  <si>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</si>
  <si>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</si>
  <si>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</si>
  <si>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</si>
  <si>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</si>
  <si>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</si>
  <si>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</si>
  <si>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</si>
  <si>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</si>
  <si>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</si>
  <si>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</si>
  <si>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</si>
  <si>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</si>
  <si>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</si>
  <si>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</si>
  <si>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</si>
  <si>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</si>
  <si>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</si>
  <si>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</si>
  <si>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</si>
  <si>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</si>
  <si>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</si>
  <si>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</si>
  <si>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</si>
  <si>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</si>
  <si>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</si>
  <si>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</si>
  <si>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</si>
  <si>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</si>
  <si>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</si>
  <si>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</si>
  <si>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</si>
  <si>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</si>
  <si>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</si>
  <si>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</si>
  <si>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</si>
  <si>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</si>
  <si>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</si>
  <si>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</si>
  <si>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</si>
  <si>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</si>
  <si>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</si>
  <si>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</si>
  <si>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</si>
  <si>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</si>
  <si>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</si>
  <si>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</si>
  <si>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</si>
  <si>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</si>
  <si>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</si>
  <si>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</si>
  <si>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</si>
  <si>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dlažbu retenční plochy: 
(96 + 173) * 0,1 =26,900 [A]</t>
  </si>
  <si>
    <t>šachty: 10 * 1,5 * 1,5 * 0,1 =2,250 [A]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</si>
  <si>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</si>
  <si>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</si>
  <si>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</si>
  <si>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</si>
  <si>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</si>
  <si>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</si>
  <si>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</si>
  <si>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</si>
  <si>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</si>
  <si>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</si>
  <si>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</si>
  <si>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</si>
  <si>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</si>
  <si>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</si>
  <si>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</si>
  <si>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</si>
  <si>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</si>
  <si>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</si>
  <si>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</si>
  <si>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</si>
  <si>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</si>
  <si>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</si>
  <si>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</si>
  <si>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</si>
  <si>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</si>
  <si>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</si>
  <si>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</si>
  <si>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</si>
  <si>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</si>
  <si>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</si>
  <si>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</si>
  <si>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</si>
  <si>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</si>
  <si>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</si>
  <si>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</si>
  <si>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</si>
  <si>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</si>
  <si>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</si>
  <si>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</si>
  <si>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</si>
  <si>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</si>
  <si>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</si>
  <si>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</si>
  <si>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</si>
  <si>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</si>
  <si>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</si>
  <si>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</si>
  <si>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</si>
  <si>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</si>
  <si>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</si>
  <si>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</si>
  <si>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</si>
  <si>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</si>
  <si>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</si>
  <si>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</si>
  <si>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</t>
  </si>
  <si>
    <t>lože pod šachty: (1,5 * 1,5 * 0,1) *5 =1,125 [A] 
lože pod čela: 4,2 * 1,3 * 0,1 =0,546 [B] 
                       5,2 * 1,3 * 0,1 =0,676 [C] 
Celkem: A+B+C=2,347 [D]</t>
  </si>
  <si>
    <t>ŠP (0-8 mm)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</si>
  <si>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</si>
  <si>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</si>
  <si>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</si>
  <si>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</si>
  <si>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</si>
  <si>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</si>
  <si>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</si>
  <si>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</si>
  <si>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</si>
  <si>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</si>
  <si>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</si>
  <si>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</si>
  <si>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</si>
  <si>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</si>
  <si>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</si>
  <si>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</si>
  <si>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</si>
  <si>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</si>
  <si>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</si>
  <si>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</si>
  <si>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</si>
  <si>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</si>
  <si>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</si>
  <si>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</si>
  <si>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</si>
  <si>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</si>
  <si>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</si>
  <si>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</si>
  <si>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</si>
  <si>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</si>
  <si>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</si>
  <si>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</si>
  <si>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</si>
  <si>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</si>
  <si>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</si>
  <si>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</si>
  <si>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</si>
  <si>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</si>
  <si>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</si>
  <si>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</si>
  <si>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</si>
  <si>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</si>
  <si>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</si>
  <si>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</si>
  <si>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</si>
  <si>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</si>
  <si>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</si>
  <si>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</si>
  <si>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</si>
  <si>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</si>
  <si>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</si>
  <si>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</si>
  <si>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</si>
  <si>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</si>
  <si>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</si>
  <si>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</si>
  <si>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</si>
  <si>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</si>
  <si>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</si>
  <si>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</si>
  <si>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</si>
  <si>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</si>
  <si>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</si>
  <si>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</si>
  <si>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</si>
  <si>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</si>
  <si>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</si>
  <si>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</si>
  <si>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</si>
  <si>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</si>
  <si>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</si>
  <si>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</si>
  <si>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</si>
  <si>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</si>
  <si>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</si>
  <si>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</si>
  <si>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</si>
  <si>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</si>
  <si>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</si>
  <si>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</si>
  <si>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</si>
  <si>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</si>
  <si>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</si>
  <si>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</si>
  <si>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</si>
  <si>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</si>
  <si>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</si>
  <si>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</si>
  <si>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</si>
  <si>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</si>
  <si>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</si>
  <si>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</si>
  <si>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</si>
  <si>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</si>
  <si>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</si>
  <si>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</si>
  <si>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</si>
  <si>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</si>
  <si>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</si>
  <si>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</si>
  <si>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</si>
  <si>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</si>
  <si>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</si>
  <si>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</si>
  <si>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</si>
  <si>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</si>
  <si>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</si>
  <si>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</si>
  <si>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</si>
  <si>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</si>
  <si>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</si>
  <si>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</si>
  <si>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</si>
  <si>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</si>
  <si>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</si>
  <si>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</si>
  <si>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</si>
  <si>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</si>
  <si>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</si>
  <si>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</si>
  <si>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</si>
  <si>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</si>
  <si>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</si>
  <si>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</si>
  <si>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</si>
  <si>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</si>
  <si>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</si>
  <si>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</si>
  <si>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</si>
  <si>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</si>
  <si>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</si>
  <si>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</si>
  <si>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</si>
  <si>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</si>
  <si>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</si>
  <si>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</si>
  <si>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</si>
  <si>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</si>
  <si>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</si>
  <si>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</si>
  <si>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</si>
  <si>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</si>
  <si>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</si>
  <si>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</si>
  <si>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</si>
  <si>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</si>
  <si>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</si>
  <si>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</si>
  <si>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</si>
  <si>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</si>
  <si>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</si>
  <si>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</si>
  <si>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</si>
  <si>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</si>
  <si>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</si>
  <si>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</si>
  <si>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</si>
  <si>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</si>
  <si>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</si>
  <si>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</si>
  <si>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</si>
  <si>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</si>
  <si>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</si>
  <si>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</si>
  <si>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</si>
  <si>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</si>
  <si>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</si>
  <si>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</si>
  <si>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</si>
  <si>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</si>
  <si>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</si>
  <si>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</si>
  <si>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</si>
  <si>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</si>
  <si>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</si>
  <si>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</si>
  <si>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</si>
  <si>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</si>
  <si>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</si>
  <si>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</si>
  <si>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</si>
  <si>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</si>
  <si>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</si>
  <si>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</si>
  <si>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</si>
  <si>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</si>
  <si>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</si>
  <si>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</si>
  <si>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</si>
  <si>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</si>
  <si>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</si>
  <si>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</si>
  <si>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</si>
  <si>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</si>
  <si>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</si>
  <si>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</si>
  <si>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</si>
  <si>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</si>
  <si>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</si>
  <si>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</si>
  <si>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</si>
  <si>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</si>
  <si>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</si>
  <si>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</si>
  <si>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</si>
  <si>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</si>
  <si>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</si>
  <si>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</si>
  <si>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</si>
  <si>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</si>
  <si>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</si>
  <si>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</si>
  <si>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</si>
  <si>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</si>
  <si>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</si>
  <si>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</si>
  <si>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</si>
  <si>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</si>
  <si>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</si>
  <si>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</si>
  <si>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</si>
  <si>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</si>
  <si>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</si>
  <si>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</si>
  <si>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</si>
  <si>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</si>
  <si>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</si>
  <si>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</si>
  <si>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</si>
  <si>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</si>
  <si>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</si>
  <si>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</si>
  <si>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014101</t>
  </si>
  <si>
    <t>POPLATKY ZA SKLÁDKU přebytečná zemina, vč. odvozu na skládku do 30km pol. č. 13273 – pol.č. 17411</t>
  </si>
  <si>
    <t>029</t>
  </si>
  <si>
    <t>OSTATNÍ POŽADAVKY - UZAVÍRÁNÍ VĚCNÝCH VZTAHŮ A BŘEMEN</t>
  </si>
  <si>
    <t>02911</t>
  </si>
  <si>
    <t>OSTATNÍ POŽADAVKY - GEODETICKÉ ZAMĚŘENÍ</t>
  </si>
  <si>
    <t>HM</t>
  </si>
  <si>
    <t>029522</t>
  </si>
  <si>
    <t>OSTATNÍ POŽADAVKY - REVIZNÍ ZPRÁVY</t>
  </si>
  <si>
    <t>ODSTRANĚNÍ KRYTU VOZ A CHOD S ASFALT POJIVEM VČET PODKLADU 2*0,2*20=2,4 -chodníky mimo rozsah stavby</t>
  </si>
  <si>
    <t>SEJMUTÍ ORNICE NEBO LESNÍ PŮDY 245*0,2*0,6</t>
  </si>
  <si>
    <t>HLOUB RÝH A MELIOR KAN ŠÍŘ DO 2M PAŽ I NEPAŽ TŘ 4 0,35*0,5*75-chodník 0,6*0,9*245-vol. terén 0,6*1,0*70-chrán. přechody</t>
  </si>
  <si>
    <t>ZÁSYP JAM A RÝH ZEMINOU SE ZHUT pol.č. 13273 - pol.č 899521 – pol.č. 45157 – pol. č. 567303</t>
  </si>
  <si>
    <t>ROZPROSTŘENÍ ORNICE V ROVINĚ 245*0,2*0,6</t>
  </si>
  <si>
    <t>PODKL A VYPLN VRSTY Z KAMENE TĚŽENÉHO pískové lože pro chráničku DN63 0,35*0,2*75+0,5*0,20*245</t>
  </si>
  <si>
    <t>567303</t>
  </si>
  <si>
    <t>VRSTVY PRO OBNOVU A OPRAVY ZE ŠTĚRKODRTI 0,50*0,80*70 – provizorní oprava komunikací, chodníků, vjezdů, vč. zhutnění</t>
  </si>
  <si>
    <t>577401</t>
  </si>
  <si>
    <t>VRSTVY PRO OBNOVU, OPRAVY Z ASFALT BETONU -chodníky mimo rozsah stavby</t>
  </si>
  <si>
    <t>741157</t>
  </si>
  <si>
    <t>SLOUPY VEŘEJNÉHO OSVĚTLENÍ OCEL TRUBKOVÉ STOŽÁR 6M VČ. ZÁKLADU, VÝLOŽNÍKU, MONTÁŽE A VEŠKERÉHO PŘÍSL. např. Kooperativa PA 6 – 114/89/76 + PDA 1 – 1500/76 -pro osvětlení přechodů (P01-P04)</t>
  </si>
  <si>
    <t>SLOUPY VEŘEJNÉHO OSVĚTLENÍ OCEL TRUBKOVÉ STOŽÁR 8,2M VČ. ZÁKLADU, VÝLOŽNÍKU, MONTÁŽE A VEŠKERÉHO PŘÍSL. např. Kooperativa U 10 – 159/133/114 Z + J 1 – 2000 (atypický výložník; Z=2300mm)</t>
  </si>
  <si>
    <t>Závěsná výška svítidla nad komunikací: 10,5m  
- pro osvětlení komunikace (V01-V09)  
~</t>
  </si>
  <si>
    <t>SLOUPY VEŘEJNÉHO OSVĚTLENÍ OCEL TRUBKOVÉ STOŽÁR 8,2M VČ. ZÁKLADU, VÝLOŽNÍKU, MONTÁŽE A VEŠKERÉHO PŘÍSL. např. Kooperativa U 10 - 159/133/114 Z + J 2 - 2000/180 (atypický výložník; Z=2300mm)</t>
  </si>
  <si>
    <t>Závěsná výška svítidla nad komunikací: 10,5m  
-pro osvětlení komunikace (V10)</t>
  </si>
  <si>
    <t>741917</t>
  </si>
  <si>
    <t>DEMONTÁŽ SLOUPŮ VEŘEJNÉHO OSVĚTLENÍ</t>
  </si>
  <si>
    <t>742122</t>
  </si>
  <si>
    <t>PODZEM KABEL VEDENÍ N.N. DO 1kV Cu DO KABELOVÉHO LOŽE CYKY-J 4x25 RM</t>
  </si>
  <si>
    <t>742123</t>
  </si>
  <si>
    <t>PODZEM KABEL VEDENÍ N.N. DO 1kV Cu DO CHRÁNIČKY CYKY-J 4x25 RM</t>
  </si>
  <si>
    <t>742124</t>
  </si>
  <si>
    <t>PODZEM KABEL VEDENÍ N.N. DO 1kV Cu NA KONSTRUKCE CYKY-J 3x1,5mm2</t>
  </si>
  <si>
    <t>742519a</t>
  </si>
  <si>
    <t>UKONČENÍ PODZEM KABEL VEDENÍ N.N. DO 1kV Cu ukončení kabelu v osvětlovacím bodu-CYKY 4x25 nebo AYKY 4x35</t>
  </si>
  <si>
    <t>742519b</t>
  </si>
  <si>
    <t>UKONČENÍ PODZEM KABEL VEDENÍ N.N. DO 1kV Cu ukončení kabelu v osvětlovacím bodu-CYKY 3Cx1,5</t>
  </si>
  <si>
    <t>742612</t>
  </si>
  <si>
    <t>KRYTÍ KABELŮ VÝSTRAŽNOU FÓLIÍ ŠÍŘ 22CM</t>
  </si>
  <si>
    <t>74318a</t>
  </si>
  <si>
    <t>SVÍTIDLA SPECIÁLNÍ DigiStreet MediumBGP762, CLO, 60 LED, CW (5700K), DPR1, 13000lm, PsysStart 79W, PsysEnd 84W, PsysAV včetně stmívání 61W, lifetime 100 000 h, spigot O 62 mm, class I, Philips Dark Gr</t>
  </si>
  <si>
    <t>ey, without knife connector, driver code S00, program code 8VFQWPIV929D, DynaDim 11  
~</t>
  </si>
  <si>
    <t>74318b</t>
  </si>
  <si>
    <t>SVÍTIDLA SPECIÁLNÍ DigiStreet Medium BGP762, CLO, 60 LED, NW (4000K), DN11, 12000lm, PsysStart 72W, PsysEnd 77W, PsysAV včetně stmívání 56W, lifetime 100 000 h, spigot O 62 mm, class I, Philips Dark G</t>
  </si>
  <si>
    <t>rey, without knife connector, driver code S00, program code 8VFQWPIV926A, DynaDim 11  
~</t>
  </si>
  <si>
    <t>74318c</t>
  </si>
  <si>
    <t>SVÍTIDLA SPECIÁLNÍ DigiStreet Mini BGP761, CLO, 30 LED, NW (4000K), DN11, 7000lm, PsysStart 43W, PsysEnd 46W, PsysAV včetně stmívání 34W, lifetime 100 000 h, spigot O 62 mm, class I, Philips Dark Grey</t>
  </si>
  <si>
    <t>, without knife connector, driver code R00, program code 8VFQWPIV91AC, DynaDim 11  
~</t>
  </si>
  <si>
    <t>743819</t>
  </si>
  <si>
    <t>PŘELOŽENÍ SVÍTIDEL SPECIÁLNÍCH demontáž, očištění a opětovná montáž svítidel dle přílohy „Specifikace osvětlovacích bodů“</t>
  </si>
  <si>
    <t>744243</t>
  </si>
  <si>
    <t>ROZVADĚČE PLASTOVÉ DO 150KG zapínací bod RVO kompletní dodávka-plastový pilíř, provedení s elektroměrovou částí pro úřední měření (připojovací podmínky ČEZ Di), proudová hodnota hl. jističe před elekt</t>
  </si>
  <si>
    <t>roměrem 3x 50A, 6x třífázový vývod In=32A, ovládání soumrakovým čidlem  
~</t>
  </si>
  <si>
    <t>745511</t>
  </si>
  <si>
    <t>UZEMŇOVACÍ VEDENÍ V ZEMI FeZn O10MM nebo FeZn 30x4mm vč. započtení rezervy 10% pro zvlnění a odchylky trasy od PD + spoje + napojení stožárů</t>
  </si>
  <si>
    <t>87627</t>
  </si>
  <si>
    <t>CHRÁNIČKY Z TRUB PLAST DN DO 100MM např. Kopoflex 110, vč. rezervy pro křížení inž. sítí</t>
  </si>
  <si>
    <t>87633b</t>
  </si>
  <si>
    <t>CHRÁNIČKY Z TRUB PLAST DN DO 150MM např. Kopoflex 63 vč. zatahovacího ocelového lanka</t>
  </si>
  <si>
    <t>87833</t>
  </si>
  <si>
    <t>NASUNUTÍ DO CHRÁNIČKY DO DN200</t>
  </si>
  <si>
    <t>899521</t>
  </si>
  <si>
    <t>OBETON POTRUBÍ Z PROST BETONU DO B12,5 0,6*0,3*70-(0,055*0,055*3,14*70*2)</t>
  </si>
  <si>
    <t>SO 421</t>
  </si>
  <si>
    <t>Přeložka VO komunikace pro pěší</t>
  </si>
  <si>
    <t>014101a</t>
  </si>
  <si>
    <t>02911a</t>
  </si>
  <si>
    <t>029522a</t>
  </si>
  <si>
    <t>13273a</t>
  </si>
  <si>
    <t>HLOUB RÝH A MELIOR KAN ŠÍŘ DO 2M PAŽ I NEPAŽ TŘ 4 0,5*1,20*10 – vozovka 0,5*0,90*205 – volný terén</t>
  </si>
  <si>
    <t>17411a</t>
  </si>
  <si>
    <t>45157a</t>
  </si>
  <si>
    <t>PODKL A VYPLN VRSTY Z KAMENE TĚŽENÉHO pískové lože pro chráničku DN63 0,5*0,20*215</t>
  </si>
  <si>
    <t>567303a</t>
  </si>
  <si>
    <t>VRSTVY PRO OBNOVU A OPRAVY ZE ŠTĚRKODRTI 0,50*0,80*10 – provizorní oprava komunikací, chodníků, vjezdů, vč. zhutnění</t>
  </si>
  <si>
    <t>741157a</t>
  </si>
  <si>
    <t>SLOUPY VEŘEJNÉHO OSVĚTLENÍ OCELOVÉ TRUBKOVÉ např. Kooperativa STK 60/60/3, výložník SK-1 – 300; žár. zinek. kotvení: vetknutý do betonového základu</t>
  </si>
  <si>
    <t>Včetně základu, výzbroje VO a montáže stožáru.  
 body S01-S05  
~</t>
  </si>
  <si>
    <t>SLOUPY VEŘEJNÉHO OSVĚTLENÍ OCELOVÉ TRUBKOVÉ např. Kooperativa STK 60/60/3, výložník SK-1 – 300; žár. zinek. kotvení: na přírubu. Nutná koordinace s konstrukčním řešením lávky!</t>
  </si>
  <si>
    <t>Včetně dodávky kotvících roštů. Jejich betonáž a přípravu zajistí pro osazení stožáru stavba. Včetně základu, výzbroje VO a montáže stožáru. body S06-S07  
~</t>
  </si>
  <si>
    <t>741913a</t>
  </si>
  <si>
    <t>DEMONT SLOUPŮ VZDUŠ VEDENÍ DŘEV JEDN S PATKOU</t>
  </si>
  <si>
    <t>741915a</t>
  </si>
  <si>
    <t>DEMONT SLOUPŮ VZDUŠ VEDENÍ BETON JEDNODUCHÝCH</t>
  </si>
  <si>
    <t>74193a</t>
  </si>
  <si>
    <t>DEMONTÁŽ VZDUŠ VODIČŮ NN</t>
  </si>
  <si>
    <t>742123a</t>
  </si>
  <si>
    <t>PODZEM KABEL VEDENÍ N.N. DO 1kV Cu DO CHRÁNIČKY CYKY-J 4x10mm2 vč. zavlečení do kabel. chráničky</t>
  </si>
  <si>
    <t>742124a</t>
  </si>
  <si>
    <t>PODZEM KABEL VEDENÍ N.N. DO 1kV Cu NA KONSTRUKCE CYKY-J 3x1,5mm2 7*8</t>
  </si>
  <si>
    <t>UKONČENÍ PODZEM KABEL VEDENÍ N.N. DO 1kV Cu ukončení kabelu v osvětlovacím bodu nebo rozvaděči – CYKY-J 4x10mm2</t>
  </si>
  <si>
    <t>742519c</t>
  </si>
  <si>
    <t>UKONČENÍ PODZEM KABEL VEDENÍ N.N. DO 1kV Cu ukončení kabelu v osvětlovacím bodu-CYKY-J 3x1,5mm2</t>
  </si>
  <si>
    <t>742613</t>
  </si>
  <si>
    <t>KRYTÍ KABELŮ VÝSTRAŽNOU FÓLIÍ ŠÍŘ 25CM</t>
  </si>
  <si>
    <t>SVÍTIDLA SPECIÁLNÍ BGP203 LED DM50 2000/14-15W NW CLO IP66 IK08 Kompletní dodávka svítidla, předřadníku, veškerého přísl. a montáže.</t>
  </si>
  <si>
    <t>743913</t>
  </si>
  <si>
    <t>DEMONTÁŽ SVÍTIDEL VÝBOJKOVÝCH</t>
  </si>
  <si>
    <t>7451a</t>
  </si>
  <si>
    <t>KOMPLETACE JISTÍCÍ PŘÍSTROJE pojistková skříň SV100/NSV1V-C vč. sady s omezovači přepětí, pojistkových vložek 3x gG 40A, napojení na stávající vedení VO na stávajícím PB, svodových trubek, upevňovacíc</t>
  </si>
  <si>
    <t>h pásků Bandimex  
~</t>
  </si>
  <si>
    <t>745511a</t>
  </si>
  <si>
    <t>UZEMŇOVACÍ VEDENÍ V ZEMI pásek FeZn 30x4 (včetně zemnících svorek) vč. započtení rezervy 10% pro zvlnění a odchylky trasy od PD + spoje + napojení stožárů</t>
  </si>
  <si>
    <t>87633a</t>
  </si>
  <si>
    <t>CHRÁNIČKY Z TRUB PLAST DN DO 150MM např. Kopoflex 110; v místech chráničkových přechodů (vč. rezerv) vjezdů a křížení IS</t>
  </si>
  <si>
    <t>CHRÁNIČKY Z TRUB PLAST DN DO 150MM např. Kopoflex 63 vč. zatahovacího ocelového lanka Chránička v římse mostu není součástí tohoto SO – zajistí stavba, vč. dodávky.</t>
  </si>
  <si>
    <t>87833a</t>
  </si>
  <si>
    <t>899521a</t>
  </si>
  <si>
    <t>OBETON POTRUBÍ Z PROST BETONU DO B12,5 10*(0,5*0,3-2*0,055*0,055*3,14)</t>
  </si>
  <si>
    <t>SO 501.1</t>
  </si>
  <si>
    <t>Přeložka STL plynovodu DN 160</t>
  </si>
  <si>
    <t>00572410</t>
  </si>
  <si>
    <t>osivo směs travní parková</t>
  </si>
  <si>
    <t>270,75*0,05</t>
  </si>
  <si>
    <t>115101201</t>
  </si>
  <si>
    <t>Čerpání vody na dopravní výšku do 10 m průměrný přítok do 500 l/min</t>
  </si>
  <si>
    <t>115101301</t>
  </si>
  <si>
    <t>Pohotovost čerpací soupravy pro dopravní výšku do 10 m přítok do 500 l/min</t>
  </si>
  <si>
    <t>DEN</t>
  </si>
  <si>
    <t>119001402</t>
  </si>
  <si>
    <t>Dočasné zajištění potrubí ocelového nebo litinového DN do 500 mm</t>
  </si>
  <si>
    <t>119001421</t>
  </si>
  <si>
    <t>Dočasné zajištění kabelů a kabelových tratí ze 3 volně ložených kabelů</t>
  </si>
  <si>
    <t>119002411</t>
  </si>
  <si>
    <t>Pojezdový ocelový plech pro zabezpečení výkopu zřízení</t>
  </si>
  <si>
    <t>119002412</t>
  </si>
  <si>
    <t>Pojezdový ocelový plech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</si>
  <si>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</si>
  <si>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</si>
  <si>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</si>
  <si>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</si>
  <si>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121151113</t>
  </si>
  <si>
    <t>Sejmutí ornice plochy do 500 m2 tl vrstvy do 200 mm strojně</t>
  </si>
  <si>
    <t>197*1  
3,5*2,5*4  
9,5*2,5  
6*2,5  
Součet</t>
  </si>
  <si>
    <t>131313701</t>
  </si>
  <si>
    <t>Hloubení nezapažených jam v soudržných horninách třídy těžitelnosti II skupiny 4 ručně (60% kub 40% ruč)</t>
  </si>
  <si>
    <t>9*2*1,5  
5,5*2*1,5  
3*2*1,5*4  
Součet  
79,5*0,6*0,4</t>
  </si>
  <si>
    <t>131351204</t>
  </si>
  <si>
    <t>Hloubení jam zapažených v hornině třídy těžitelnosti II, skupiny 4 objem do 500 m3 strojně (60% kub 60% stroj)</t>
  </si>
  <si>
    <t>45*0,6*0,6</t>
  </si>
  <si>
    <t>131413701</t>
  </si>
  <si>
    <t>Hloubení nezapažených jam v soudržných horninách třídy těžitelnosti II skupiny 5 ručně (40% kub 40% ruč)</t>
  </si>
  <si>
    <t>79,5*0,4*0,4</t>
  </si>
  <si>
    <t>131451204</t>
  </si>
  <si>
    <t>Hloubení jam zapažených v hornině třídy těžitelnosti II, skupiny 5 objem do 500 m3 strojně (40% kub 60% stroj)</t>
  </si>
  <si>
    <t>45*0,4*0,6</t>
  </si>
  <si>
    <t>132312131</t>
  </si>
  <si>
    <t>Hloubení nezapažených rýh šířky do 800 mm v soudržných horninách třídy těžitelnosti II skupiny 4 ručně (60% kub 40% ruč)</t>
  </si>
  <si>
    <t>197*0,8*1,2  
197*0,8*1,4  
Součet  
409,76*0,6*0,4  
20*0,8*1,4*0,6  
98,343+13,44</t>
  </si>
  <si>
    <t>132354104</t>
  </si>
  <si>
    <t>Hloubení rýh zapažených š do 800 mm v hornině třídy těžitelnosti II, skupiny 4 objem přes 100 m3 strojně (60% kub 60% stroj)</t>
  </si>
  <si>
    <t>361,44*0,6*0,6</t>
  </si>
  <si>
    <t>132412131</t>
  </si>
  <si>
    <t>Hloubení nezapažených rýh šířky do 800 mm v soudržných horninách třídy těžitelnosti II skupiny 5 ručně (40% kub 40% ruč)</t>
  </si>
  <si>
    <t>409,76*0,4*0,4  
20*0,8*1,4*0,4  
65,562+8,96</t>
  </si>
  <si>
    <t>132454104</t>
  </si>
  <si>
    <t>Hloubení rýh zapažených š do 800 mm v hornině třídy těžitelnosti II, skupiny 5 objem přes 100 m3 strojně (40% kub 60% stroj)</t>
  </si>
  <si>
    <t>361,44*0,4*0,6</t>
  </si>
  <si>
    <t>139001101</t>
  </si>
  <si>
    <t>Příplatek za ztížení vykopávky v blízkosti podzemního vedení</t>
  </si>
  <si>
    <t>217*0,8*0,8+3*4*1*1+9*1,1+5,5*1*1</t>
  </si>
  <si>
    <t>151101101</t>
  </si>
  <si>
    <t>Zřízení příložného pažení a rozepření stěn rýh hl do 2 m</t>
  </si>
  <si>
    <t>197*2*1,2  
197*2*1,4  
20*2*1,4  
Součet</t>
  </si>
  <si>
    <t>151101111</t>
  </si>
  <si>
    <t>Odstranění příložného pažení a rozepření stěn rýh hl do 2 m</t>
  </si>
  <si>
    <t>151101201</t>
  </si>
  <si>
    <t>Zřízení příložného pažení stěn výkopu hl do 4 m</t>
  </si>
  <si>
    <t>3*1,5*8  
9*1,5*2  
5,5*1,5*2  
Součet</t>
  </si>
  <si>
    <t>151101211</t>
  </si>
  <si>
    <t>Odstranění příložného pažení stěn hl do 4 m</t>
  </si>
  <si>
    <t>151101301</t>
  </si>
  <si>
    <t>Zřízení rozepření stěn při pažení příložném hl do 4 m</t>
  </si>
  <si>
    <t>151101311</t>
  </si>
  <si>
    <t>Odstranění rozepření stěn při pažení příložném hl do 4 m</t>
  </si>
  <si>
    <t>162351103</t>
  </si>
  <si>
    <t>Vodorovné přemístění do 500 m výkopku/sypaniny z horniny třídy těžitelnosti I, skupiny 1 až 3</t>
  </si>
  <si>
    <t>79,5+423,2</t>
  </si>
  <si>
    <t>162651132</t>
  </si>
  <si>
    <t>Vodorovné přemístění do 5000 m výkopku/sypaniny z horniny třídy těžitelnosti II, skupiny 4 a 5</t>
  </si>
  <si>
    <t>108,5+149,25</t>
  </si>
  <si>
    <t>167151112</t>
  </si>
  <si>
    <t>Nakládání výkopku z hornin třídy těžitelnosti II, skupiny 4 a 5 přes 100 m3</t>
  </si>
  <si>
    <t>502,7</t>
  </si>
  <si>
    <t>171251201</t>
  </si>
  <si>
    <t>Uložení sypaniny na skládky nebo meziskládky</t>
  </si>
  <si>
    <t>174151101</t>
  </si>
  <si>
    <t>Zásyp jam, šachet rýh nebo kolem objektů sypaninou se zhutněním</t>
  </si>
  <si>
    <t>79,5+423,2-108,5</t>
  </si>
  <si>
    <t>175111101</t>
  </si>
  <si>
    <t>Obsypání potrubí ručně sypaninou bez prohození, uloženou do 3 m (50% kub)</t>
  </si>
  <si>
    <t>(197)*0,8*0,5  
20*0,8*0,2  
3*2*0,5*4  
5,5*2*0,5  
9*2*0,5  
Součet  
108,5*0,5</t>
  </si>
  <si>
    <t>175151101</t>
  </si>
  <si>
    <t>Obsypání potrubí strojně sypaninou bez prohození, uloženou do 3 m (50% kub)</t>
  </si>
  <si>
    <t>108,5*0,5</t>
  </si>
  <si>
    <t>181311103</t>
  </si>
  <si>
    <t>Rozprostření ornice tl vrstvy do 200 mm v rovině nebo ve svahu do 1:5 ručně</t>
  </si>
  <si>
    <t>197  
3,5*2,5*4  
9,5*2,5  
6*2,5  
Součet</t>
  </si>
  <si>
    <t>181411131</t>
  </si>
  <si>
    <t>Založení parkového trávníku výsevem plochy do 1000 m2 v rovině a ve svahu do 1:5</t>
  </si>
  <si>
    <t>181951111</t>
  </si>
  <si>
    <t>Úprava pláně v hornině třídy těžitelnosti I, skupiny 1 až 3 bez zhutnění</t>
  </si>
  <si>
    <t>(197+20+197)*1  
3,5*2,5*6  
Součet</t>
  </si>
  <si>
    <t>58337303</t>
  </si>
  <si>
    <t>štěrkopísek frakce 0/8</t>
  </si>
  <si>
    <t>108,5*2</t>
  </si>
  <si>
    <t>58343903</t>
  </si>
  <si>
    <t>kamenivo drcené hrubé frakce 11/16</t>
  </si>
  <si>
    <t>197*0,8*(1,2-0,5)  
3*2*4*(1,5-0,5)  
9*2*(1,5-0,5)  
5,5*2*(1,5-0,5)  
Součet  
163,32*2</t>
  </si>
  <si>
    <t>23-M</t>
  </si>
  <si>
    <t>Montáže potrubí</t>
  </si>
  <si>
    <t>98</t>
  </si>
  <si>
    <t>23008046R</t>
  </si>
  <si>
    <t>Demontáž řez potrubí ruční pilkou, vč. utěsnění čel chráničky</t>
  </si>
  <si>
    <t>230083100</t>
  </si>
  <si>
    <t>Demontáž potrubí do šrotu do 250 kg D 219 mm, tl 6,3 mm</t>
  </si>
  <si>
    <t>190/4</t>
  </si>
  <si>
    <t>99</t>
  </si>
  <si>
    <t>230120049</t>
  </si>
  <si>
    <t>Čištění potrubí profukováním nebo proplachováním DN 200</t>
  </si>
  <si>
    <t>100</t>
  </si>
  <si>
    <t>230170004</t>
  </si>
  <si>
    <t>Tlakové zkoušky těsnosti potrubí - příprava DN do 200</t>
  </si>
  <si>
    <t>SADA</t>
  </si>
  <si>
    <t>230200271</t>
  </si>
  <si>
    <t>Jednostranné přerušení průtoku plynu stlačením plastového potrubí dn do 63 mm - jedním stlačovadlem</t>
  </si>
  <si>
    <t>230200273</t>
  </si>
  <si>
    <t>Jednostranné přerušení průtoku plynu stlačením plastového potrubí dn přes 110 do 160 mm - jedním stlačovadlem</t>
  </si>
  <si>
    <t>230201124</t>
  </si>
  <si>
    <t>Montáž trubních dílů přivařovacích D168,1 mm tl stěny 4,5 mm</t>
  </si>
  <si>
    <t>230201132</t>
  </si>
  <si>
    <t>Montáž trubních dílů přivařovacích D 219,3 mm tl stěny 6,3 mm</t>
  </si>
  <si>
    <t>230201311</t>
  </si>
  <si>
    <t>Montáž trubního dílu PE elektrotvarovky dn 160 mm en 9,1 mm</t>
  </si>
  <si>
    <t>230205042</t>
  </si>
  <si>
    <t>Montáž potrubí plastového svařované na tupo nebo elektrospojkou dn 63 mm en 5,8 mm</t>
  </si>
  <si>
    <t>230205055</t>
  </si>
  <si>
    <t>Montáž potrubí plastového svařované na tupo nebo elektrospojkou dn 110 mm en 6,3 mm</t>
  </si>
  <si>
    <t>230205125</t>
  </si>
  <si>
    <t>Montáž potrubí plastového svařovaného na tupo nebo elektrospojkou dn 160 mm en 9,1 mm</t>
  </si>
  <si>
    <t>161</t>
  </si>
  <si>
    <t>230205141</t>
  </si>
  <si>
    <t>Montáž potrubí plastového svařovaného na tupo nebo elektrospojkou dn 225 mm en 8,6 mm</t>
  </si>
  <si>
    <t>3,7*2+4</t>
  </si>
  <si>
    <t>230205242</t>
  </si>
  <si>
    <t>Montáž trubního dílu PE elektrotvarovky nebo svařovaného na tupo dn 63 mm en 5,7 mm</t>
  </si>
  <si>
    <t>230208514</t>
  </si>
  <si>
    <t>Odplynění a inertizace ocelového potrubí DN do 200 mm</t>
  </si>
  <si>
    <t>230220001</t>
  </si>
  <si>
    <t>Montáž zemní soupravy pro šoupátka ON 13 6580</t>
  </si>
  <si>
    <t>230220006</t>
  </si>
  <si>
    <t>Montáž litinového poklopu</t>
  </si>
  <si>
    <t>230220011</t>
  </si>
  <si>
    <t>Montáž orientačního sloupku ON 13 2970</t>
  </si>
  <si>
    <t>101</t>
  </si>
  <si>
    <t>230230021</t>
  </si>
  <si>
    <t>Hlavní tlaková zkouška vzduchem 0,6 MPa DN 200</t>
  </si>
  <si>
    <t>230250034</t>
  </si>
  <si>
    <t>Montáž propojovacích objektů POCH</t>
  </si>
  <si>
    <t>r01</t>
  </si>
  <si>
    <t>Trubka plynovodní PE100 RC SDR11 D63x5,8</t>
  </si>
  <si>
    <t>36*1,05</t>
  </si>
  <si>
    <t>r02</t>
  </si>
  <si>
    <t>Chránička PE100 RC SDR17,6 D110x6,3</t>
  </si>
  <si>
    <t>23*1,05</t>
  </si>
  <si>
    <t>r03</t>
  </si>
  <si>
    <t>Trubka plynovodní PE100 RC SDR11 D160x9,5</t>
  </si>
  <si>
    <t>161*1,05</t>
  </si>
  <si>
    <t>r04</t>
  </si>
  <si>
    <t>Chránička PE100 RC SDR17,6 D225x12,8</t>
  </si>
  <si>
    <t>r05</t>
  </si>
  <si>
    <t>Koleno 30st. PE100 SDR11 D63</t>
  </si>
  <si>
    <t>r06</t>
  </si>
  <si>
    <t>Koleno 90st. PE100 SDR11 D63</t>
  </si>
  <si>
    <t>r07</t>
  </si>
  <si>
    <t>Tvarovka víčko PE 100 SDR11 D63</t>
  </si>
  <si>
    <t>r08</t>
  </si>
  <si>
    <t>Tvarovka nátrubek PE100 SDR11 D63</t>
  </si>
  <si>
    <t>r09</t>
  </si>
  <si>
    <t>Navrtávací tvarovka PE D63/ PE D63 PE100</t>
  </si>
  <si>
    <t>r10</t>
  </si>
  <si>
    <t>Koleno 45st. PE100 SDR11 D160</t>
  </si>
  <si>
    <t>r11</t>
  </si>
  <si>
    <t>Koleno 90st. PE100 SDR11 D160</t>
  </si>
  <si>
    <t>r12</t>
  </si>
  <si>
    <t>Tvarovka T-kus PE100 SDR11 D160</t>
  </si>
  <si>
    <t>r13</t>
  </si>
  <si>
    <t>Tvarovka redukce PE100 SDR11 D160/63</t>
  </si>
  <si>
    <t>r14</t>
  </si>
  <si>
    <t>Tvarovka přechodka PE HD/oc PE100 SDR11 D/DN 160/150</t>
  </si>
  <si>
    <t>r15</t>
  </si>
  <si>
    <t>Tvarovka víčko PE 100 SDR11 D160</t>
  </si>
  <si>
    <t>r16</t>
  </si>
  <si>
    <t>Tvarovka nátrubek PE100 SDR11 D160</t>
  </si>
  <si>
    <t>r17</t>
  </si>
  <si>
    <t>Stoplovací PE tvarovka D160 PE100</t>
  </si>
  <si>
    <t>r18</t>
  </si>
  <si>
    <t>Navrtávací tvarovka pro natlakování stoplu/odtlakování potrubí PE100 D160</t>
  </si>
  <si>
    <t>r19</t>
  </si>
  <si>
    <t>Navrtávací tvarovka PE D160/ PE D63 PE100</t>
  </si>
  <si>
    <t>r20</t>
  </si>
  <si>
    <t>Záslepka PE D160 PE100</t>
  </si>
  <si>
    <t>r21</t>
  </si>
  <si>
    <t>Objímková přesuvka spojovací SCHUCK SMU-S DN150</t>
  </si>
  <si>
    <t>r22</t>
  </si>
  <si>
    <t>Stoplovací ocelctvarovka DN200</t>
  </si>
  <si>
    <t>r23</t>
  </si>
  <si>
    <t>Navrtávací tvarovka pro natlakování stoplu/odtlakování potrubí oc. DN 200</t>
  </si>
  <si>
    <t>r24</t>
  </si>
  <si>
    <t>Zemní souprava s ovládáním</t>
  </si>
  <si>
    <t>r25</t>
  </si>
  <si>
    <t>Poklop litinový oválný s označením plyn</t>
  </si>
  <si>
    <t>r26</t>
  </si>
  <si>
    <t>Sloupek orientační</t>
  </si>
  <si>
    <t>r27</t>
  </si>
  <si>
    <t>Propojovací objekt chráničky POCH, vč.stavebních úprav</t>
  </si>
  <si>
    <t>r28</t>
  </si>
  <si>
    <t>Odstavení potrubí stoplem oc. DN200</t>
  </si>
  <si>
    <t>r29</t>
  </si>
  <si>
    <t>Odstavení potrubí stoplem PE100 D160</t>
  </si>
  <si>
    <t>r30</t>
  </si>
  <si>
    <t>Otlakování škrcení PE D160 PE100</t>
  </si>
  <si>
    <t>r31</t>
  </si>
  <si>
    <t>Montáž, dodávka, vč. dopravy dvoudílné chráničky DN400, tlustostěnné ke svařování délky 18m, vč. dopravy, manipulace, koncového těsnění, distančních objímek a koncovky pro čichačku, včetně čichačky</t>
  </si>
  <si>
    <t>SOUB</t>
  </si>
  <si>
    <t>r32</t>
  </si>
  <si>
    <t>Nasunutí potrubní sekce do PE chráničky D110</t>
  </si>
  <si>
    <t>r33</t>
  </si>
  <si>
    <t>Nasunutí potrubní sekce do PE chráničky D225</t>
  </si>
  <si>
    <t>r34</t>
  </si>
  <si>
    <t>Koncová uzavírací manžeta chráničky D1/D2 110/90</t>
  </si>
  <si>
    <t>r35</t>
  </si>
  <si>
    <t>Koncová uzavírací manžeta chráničky D1/D2 225/160</t>
  </si>
  <si>
    <t>r36</t>
  </si>
  <si>
    <t>Odvětrací trubka u PE chrániček PE D 225 a PD D 110 vyvedené nad terén zakončené tr. obloukem 180st. - mat.+mtž.</t>
  </si>
  <si>
    <t>102</t>
  </si>
  <si>
    <t>r37</t>
  </si>
  <si>
    <t>Propojení sig. vodičů na potr. oc Aluminotermicky</t>
  </si>
  <si>
    <t>103</t>
  </si>
  <si>
    <t>r38</t>
  </si>
  <si>
    <t>Oprava opláštění potrubí oc PE páskou DENSO</t>
  </si>
  <si>
    <t>104</t>
  </si>
  <si>
    <t>r39</t>
  </si>
  <si>
    <t>Provizorní by-pass D63 L=5m (propojení, dodávka, montáž, demontáž)</t>
  </si>
  <si>
    <t>105</t>
  </si>
  <si>
    <t>r40</t>
  </si>
  <si>
    <t>Provizorní by-pass D63 L=8m (propojení, dodávka, montáž, demontáž)</t>
  </si>
  <si>
    <t>WVN.FF485943W</t>
  </si>
  <si>
    <t>Elektrozáslepka 160</t>
  </si>
  <si>
    <t>WVN.FF485955W</t>
  </si>
  <si>
    <t>Elektrozáslepka 63</t>
  </si>
  <si>
    <t>Trubní vedení</t>
  </si>
  <si>
    <t>59225460</t>
  </si>
  <si>
    <t>skruž betonová studňová kruhová 80x50x9cm</t>
  </si>
  <si>
    <t>894411311</t>
  </si>
  <si>
    <t>Osazení betonových nebo železobetonových dílců pro šachty skruží rovných</t>
  </si>
  <si>
    <t>899721111</t>
  </si>
  <si>
    <t>Signalizační vodič DN do 150 mm na potrubí</t>
  </si>
  <si>
    <t>899722112</t>
  </si>
  <si>
    <t>Krytí potrubí z plastů výstražnou fólií z PVC 25 cm</t>
  </si>
  <si>
    <t>Ostatní konstrukce a práce, bourání</t>
  </si>
  <si>
    <t>916921113</t>
  </si>
  <si>
    <t>Monolitické příkopy, krajníky nebo obrubníky pl do 0,20 m2 v přímce nebo oblouku r přes 20 m</t>
  </si>
  <si>
    <t>998</t>
  </si>
  <si>
    <t>Přesun hmot</t>
  </si>
  <si>
    <t>998225111</t>
  </si>
  <si>
    <t>Přesun hmot pro pozemní komunikace s krytem z kamene, monolitickým betonovým nebo živičným</t>
  </si>
  <si>
    <t>Ostatní</t>
  </si>
  <si>
    <t>106</t>
  </si>
  <si>
    <t>r41</t>
  </si>
  <si>
    <t>Mimostaveništní doprava materiálu, odvoz demontovaného potrubí, vč. likvidace</t>
  </si>
  <si>
    <t>107</t>
  </si>
  <si>
    <t>r42</t>
  </si>
  <si>
    <t>Vytýčení sítí</t>
  </si>
  <si>
    <t>108</t>
  </si>
  <si>
    <t>r43</t>
  </si>
  <si>
    <t>Revize, předání stavby</t>
  </si>
  <si>
    <t>109</t>
  </si>
  <si>
    <t>r44</t>
  </si>
  <si>
    <t>Poplatky, zvláštní užívání</t>
  </si>
  <si>
    <t>110</t>
  </si>
  <si>
    <t>r45</t>
  </si>
  <si>
    <t>Geodetické práce</t>
  </si>
  <si>
    <t>111</t>
  </si>
  <si>
    <t>r46</t>
  </si>
  <si>
    <t>Kompletační činnost</t>
  </si>
  <si>
    <t>112</t>
  </si>
  <si>
    <t>r47</t>
  </si>
  <si>
    <t>Zařízení staveniště</t>
  </si>
  <si>
    <t>113</t>
  </si>
  <si>
    <t>r48</t>
  </si>
  <si>
    <t>Koordinační činnost při montáži chráničky na STL plynovodním potrubí</t>
  </si>
  <si>
    <t>HZS</t>
  </si>
  <si>
    <t>Hodinové zúčtovací sazby</t>
  </si>
  <si>
    <t>114</t>
  </si>
  <si>
    <t>HZS3232</t>
  </si>
  <si>
    <t>Hodinová zúčtovací sazba montér měřících zařízení odborný - dopojení KVCH</t>
  </si>
  <si>
    <t>SO 501.2</t>
  </si>
  <si>
    <t>Přeložka STL plynovodu DN 63</t>
  </si>
  <si>
    <t>35*0,05</t>
  </si>
  <si>
    <t>113106123</t>
  </si>
  <si>
    <t>Rozebrání dlažeb ze zámkových dlaždic komunikací pro pěší ručně</t>
  </si>
  <si>
    <t>6,46</t>
  </si>
  <si>
    <t>113107122</t>
  </si>
  <si>
    <t>Odstranění podkladu z kameniva drceného tl 200 mm ručně</t>
  </si>
  <si>
    <t>1,7*1,9*2</t>
  </si>
  <si>
    <t>119002121</t>
  </si>
  <si>
    <t>Přechodová lávka délky do 2 m včetně zábradlí pro zabezpečení výkopu zřízení</t>
  </si>
  <si>
    <t>119002122</t>
  </si>
  <si>
    <t>Přechodová lávka délky do 2 m včetně zábradlí pro zabezpečení výkopu odstranění</t>
  </si>
  <si>
    <t>3,5*2,5*4</t>
  </si>
  <si>
    <t>3*2*1,5*4   
1,2*1,4*1,25   
Součet   
38,1*0,6*0,4</t>
  </si>
  <si>
    <t>38,1*0,6*0,6</t>
  </si>
  <si>
    <t>38,1*0,4*0,4</t>
  </si>
  <si>
    <t>38,1*0,4*0,6</t>
  </si>
  <si>
    <t>187*0,8*1,4   
178*0,8*1,4   
15*0,8*1,4   
Součet   
425,6*0,6*0,4</t>
  </si>
  <si>
    <t>425,6*0,6*0,6</t>
  </si>
  <si>
    <t>425,6*0,4*0,4</t>
  </si>
  <si>
    <t>425,6*0,4*0,6</t>
  </si>
  <si>
    <t>178*0,8*0,8+3*4*1*1+1,2*2*1*1</t>
  </si>
  <si>
    <t>187*2*1,4   
178*2*1,4   
15*2*1,4   
Součet</t>
  </si>
  <si>
    <t>3*1,5*8   
1,2*1,5*4   
Součet</t>
  </si>
  <si>
    <t>38,1+425,6</t>
  </si>
  <si>
    <t>94,48+125,36</t>
  </si>
  <si>
    <t>38,1+425,6-94,48</t>
  </si>
  <si>
    <t>(187+15)*0,8*0,5   
3*2*0,5*4   
1,2*1,4*0,5*2   
Součet   
94,48*0,5</t>
  </si>
  <si>
    <t>94,48*0,5</t>
  </si>
  <si>
    <t>(187+170+15)*1   
3,5*2,5*4   
1,7*1,9*2   
Součet</t>
  </si>
  <si>
    <t>94,48*2</t>
  </si>
  <si>
    <t>178*0,8*(1,2-0,5)   
3*2*4*(1,5-0,5)   
1,2*1,4*(1,5-0,5)   
Součet   
125,36*2</t>
  </si>
  <si>
    <t>178/4</t>
  </si>
  <si>
    <t>230170001</t>
  </si>
  <si>
    <t>Tlakové zkoušky těsnosti potrubí - příprava DN do 40</t>
  </si>
  <si>
    <t>230205025</t>
  </si>
  <si>
    <t>Montáž potrubí plastového svařované na tupo nebo elektrospojkou dn 32 mm en 3,0 mm</t>
  </si>
  <si>
    <t>187</t>
  </si>
  <si>
    <t>23+5+7+8+11</t>
  </si>
  <si>
    <t>230205225</t>
  </si>
  <si>
    <t>Montáž trubního dílu PE elektrotvarovky nebo svařovaného na tupo dn 32 mm en 2,0 mm</t>
  </si>
  <si>
    <t>230230016</t>
  </si>
  <si>
    <t>Hlavní tlaková zkouška vzduchem 0,6 MPa DN 50</t>
  </si>
  <si>
    <t>r-01</t>
  </si>
  <si>
    <t>Trubka plynovodní PE100 RC SDR11 D32x3,0, s ochranným pláštěm</t>
  </si>
  <si>
    <t>r-02</t>
  </si>
  <si>
    <t>r-03</t>
  </si>
  <si>
    <t>r-04</t>
  </si>
  <si>
    <t>Koleno 45st. PE100 SDR11 D32</t>
  </si>
  <si>
    <t>r-05</t>
  </si>
  <si>
    <t>Koleno 90st. PE100 SDR11 D32</t>
  </si>
  <si>
    <t>r-06</t>
  </si>
  <si>
    <t>Tvarovka nátrubek PE100 SDR11 D32</t>
  </si>
  <si>
    <t>r-07</t>
  </si>
  <si>
    <t>Oblouk 22st. PE100 SDR11 D63</t>
  </si>
  <si>
    <t>r-08</t>
  </si>
  <si>
    <t>Oblouk 60st. PE100 SDR11 D63</t>
  </si>
  <si>
    <t>r-09</t>
  </si>
  <si>
    <t>r-10</t>
  </si>
  <si>
    <t>Koleno 45st. PE100 SDR11 D63</t>
  </si>
  <si>
    <t>r-11</t>
  </si>
  <si>
    <t>r-12</t>
  </si>
  <si>
    <t>Tvarovka navrtávací T-kus PE 100 SDR11 D63/32</t>
  </si>
  <si>
    <t>r-13</t>
  </si>
  <si>
    <t>Tvarovka T-kus PE100 SDR11 D63</t>
  </si>
  <si>
    <t>r-14</t>
  </si>
  <si>
    <t>Tvarovka redukce PE100 SDR11 D63/32</t>
  </si>
  <si>
    <t>r-15</t>
  </si>
  <si>
    <t>r-16</t>
  </si>
  <si>
    <t>Kulový kohout PE D63, určený pro zemní plyn - zemní provedení, přetlak 0,4Mpa, přivařovací</t>
  </si>
  <si>
    <t>r-17</t>
  </si>
  <si>
    <t>r-18</t>
  </si>
  <si>
    <t>r-19</t>
  </si>
  <si>
    <t>r-20</t>
  </si>
  <si>
    <t>Propojení na stávající STL plynovod D32 - pomocí přímé lektro-mufny, vč. napojení na signal.vodiče</t>
  </si>
  <si>
    <t>r-21</t>
  </si>
  <si>
    <t>Propojení na stávající STL plynovod D63 - pomocí přímé lektro-mufny, vč. napojení na signal.vodiče</t>
  </si>
  <si>
    <t>r-22</t>
  </si>
  <si>
    <t>Odpojení STL plynovodu D32</t>
  </si>
  <si>
    <t>r-23</t>
  </si>
  <si>
    <t>Odpojení STL plynovodu D63</t>
  </si>
  <si>
    <t>r-24</t>
  </si>
  <si>
    <t>r-25</t>
  </si>
  <si>
    <t>Koncová uzavírací manžeta chráničky D1/D2 110/63</t>
  </si>
  <si>
    <t>r-26</t>
  </si>
  <si>
    <t>Příčky v rýze ve svahu proti vyplavování zeminy</t>
  </si>
  <si>
    <t>r-27</t>
  </si>
  <si>
    <t>Kotvení potrubí PE D63 ve svahu</t>
  </si>
  <si>
    <t>r-28</t>
  </si>
  <si>
    <t>r-29</t>
  </si>
  <si>
    <t>r-30</t>
  </si>
  <si>
    <t>r-31</t>
  </si>
  <si>
    <t>Mobilní zásobovací vůz, cca 1500m3, vč dopravy, napojení a odpoje</t>
  </si>
  <si>
    <t>Komunikace pozemní</t>
  </si>
  <si>
    <t>564851115</t>
  </si>
  <si>
    <t>Podklad ze štěrkodrtě ŠD tl 190 mm</t>
  </si>
  <si>
    <t>596211110</t>
  </si>
  <si>
    <t>Kladení zámkové dlažby komunikací pro pěší tl 60 mm skupiny A pl do 50 m2</t>
  </si>
  <si>
    <t>PSB.14010300</t>
  </si>
  <si>
    <t>HOLLAND I 200x100x60 mm</t>
  </si>
  <si>
    <t>6,46*0,2</t>
  </si>
  <si>
    <t>210+20   
Součet</t>
  </si>
  <si>
    <t>200+15</t>
  </si>
  <si>
    <t>979054451</t>
  </si>
  <si>
    <t>Očištění vybouraných zámkových dlaždic s původním spárováním z kameniva těženého</t>
  </si>
  <si>
    <t>6,46-1,292</t>
  </si>
  <si>
    <t>997221551</t>
  </si>
  <si>
    <t>Vodorovná doprava suti ze sypkých materiálů do 1 km</t>
  </si>
  <si>
    <t>6,46*0,2*1,8   
1,292*0,06*2,2   
Součet</t>
  </si>
  <si>
    <t>997221559</t>
  </si>
  <si>
    <t>Příplatek ZKD 1 km u vodorovné dopravy suti ze sypkých materiálů (celkem 30km)</t>
  </si>
  <si>
    <t>2,497*29</t>
  </si>
  <si>
    <t>997221861</t>
  </si>
  <si>
    <t>Poplatek za uložení stavebního odpadu na recyklační skládce (skládkovné) z prostého betonu pod kódem 17 01 01</t>
  </si>
  <si>
    <t>1,292*0,06*2,2</t>
  </si>
  <si>
    <t>997221873</t>
  </si>
  <si>
    <t>Poplatek za uložení stavebního odpadu na recyklační skládce (skládkovné) zeminy a kamení zatříděného do Katalogu odpadů pod kódem 17 05 04</t>
  </si>
  <si>
    <t>6,46*0,2*1,8</t>
  </si>
  <si>
    <t>r-32</t>
  </si>
  <si>
    <t>r-33</t>
  </si>
  <si>
    <t>r-34</t>
  </si>
  <si>
    <t>r-35</t>
  </si>
  <si>
    <t>r-36</t>
  </si>
  <si>
    <t>r-37</t>
  </si>
  <si>
    <t>r-38</t>
  </si>
  <si>
    <t>SO 511</t>
  </si>
  <si>
    <t>Přechod VTL plynovodu DN 300</t>
  </si>
  <si>
    <t>Hloubení nezapažených rýh šířky do 800 mm v soudržných horninách třídy těžitelnosti II skupiny 4 ručně (60% kub 100% ruč)</t>
  </si>
  <si>
    <t>32*1*1,4*0,6</t>
  </si>
  <si>
    <t>Hloubení nezapažených rýh šířky do 800 mm v soudržných horninách třídy těžitelnosti II skupiny 5 ručně (40% kub 100% ruč)</t>
  </si>
  <si>
    <t>32*1*1,4*0,4</t>
  </si>
  <si>
    <t>32*0,8*1</t>
  </si>
  <si>
    <t>32*1,4*2</t>
  </si>
  <si>
    <t>44,8</t>
  </si>
  <si>
    <t>6,4</t>
  </si>
  <si>
    <t>44,8-6,4</t>
  </si>
  <si>
    <t>32*1*0,2   
Součet   
6,4*0,5</t>
  </si>
  <si>
    <t>6,4*0,5</t>
  </si>
  <si>
    <t>32*1,2</t>
  </si>
  <si>
    <t>6,4*2</t>
  </si>
  <si>
    <t>Montáž, dodávka, vč dopravy dvoudílné chráničky DN500, tlustostěnné ke svařování délky 30m, vč. dopravy, manipulace, koncového těsnění, distančních objímek a koncovky pro čichačku, včetně čichačky</t>
  </si>
  <si>
    <t>Koordinační činnost při montáži chráničky na VTL plynovodním potrubí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</si>
  <si>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</si>
  <si>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</si>
  <si>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</si>
  <si>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</si>
  <si>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</si>
  <si>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</si>
  <si>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</si>
  <si>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</si>
  <si>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</si>
  <si>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</si>
  <si>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</si>
  <si>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</si>
  <si>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</si>
  <si>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</si>
  <si>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</si>
  <si>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</si>
  <si>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</si>
  <si>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</si>
  <si>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</si>
  <si>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</si>
  <si>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27231A</t>
  </si>
  <si>
    <t>ZÁKLADY Z PROSTÉHO BETONU DO C20/25</t>
  </si>
  <si>
    <t>C 20/25 - XC2</t>
  </si>
  <si>
    <t>viz výkres č. 3, 4. 
 (3,14 * 0,25 * 0,25) * 1,8 * (7+5) =4,239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</si>
  <si>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</si>
  <si>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</si>
  <si>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</si>
  <si>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</si>
  <si>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</si>
  <si>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</si>
  <si>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</si>
  <si>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</si>
  <si>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</si>
  <si>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</si>
  <si>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</si>
  <si>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</si>
  <si>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</si>
  <si>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</si>
  <si>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</si>
  <si>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</si>
  <si>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</si>
  <si>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</si>
  <si>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</si>
  <si>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</si>
  <si>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</si>
  <si>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</si>
  <si>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</si>
  <si>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</si>
  <si>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</si>
  <si>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</si>
  <si>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</si>
  <si>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</si>
  <si>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</si>
  <si>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</si>
  <si>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</si>
  <si>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</si>
  <si>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</si>
  <si>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</si>
  <si>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</si>
  <si>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(3,14 * 0,25 * 0,25 ) * 0,70 * 28 =3,847 [A]</t>
  </si>
  <si>
    <t>viz výkres č. 3, 4 
 (3,14 * 0,25 * 0,25) * 1,8 * 28 =9,891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</si>
  <si>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</si>
  <si>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</si>
  <si>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</si>
  <si>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</si>
  <si>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</si>
  <si>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</si>
  <si>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</si>
  <si>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</si>
  <si>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</si>
  <si>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</si>
  <si>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</si>
  <si>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</si>
  <si>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</si>
  <si>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</si>
  <si>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</si>
  <si>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</si>
  <si>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</si>
  <si>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</si>
  <si>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</si>
  <si>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</si>
  <si>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</si>
  <si>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</si>
  <si>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</si>
  <si>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</si>
  <si>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</si>
  <si>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</si>
  <si>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</si>
  <si>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</si>
  <si>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</si>
  <si>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</si>
  <si>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</si>
  <si>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</si>
  <si>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</si>
  <si>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</si>
  <si>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</si>
  <si>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</si>
  <si>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</si>
  <si>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</si>
  <si>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</si>
  <si>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</si>
  <si>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</si>
  <si>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</si>
  <si>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</si>
  <si>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</si>
  <si>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</si>
  <si>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</si>
  <si>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</si>
  <si>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</si>
  <si>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</si>
  <si>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</si>
  <si>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</si>
  <si>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</si>
  <si>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</si>
  <si>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</si>
  <si>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</si>
  <si>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</si>
  <si>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</si>
  <si>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</si>
  <si>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</si>
  <si>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</si>
  <si>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</si>
  <si>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Trvalky</t>
  </si>
  <si>
    <t>Aster dumosus Mittelmeer</t>
  </si>
  <si>
    <t>K8*8*9</t>
  </si>
  <si>
    <t>Sedum telephium</t>
  </si>
  <si>
    <t>Popínavé rostliny</t>
  </si>
  <si>
    <t>Parthenocissus tricuspidata</t>
  </si>
  <si>
    <t>K10*10*12,</t>
  </si>
  <si>
    <t>Ztratné</t>
  </si>
  <si>
    <t>Doprava</t>
  </si>
  <si>
    <t>Doprava rostlin a materiálů</t>
  </si>
  <si>
    <t>suma</t>
  </si>
  <si>
    <t>Doprava osob</t>
  </si>
  <si>
    <t>PŔÍPRAVA STANOVIŠTĚ</t>
  </si>
  <si>
    <t>Totální herbicid před výsadbou, 0,0005l/m2, opakování 2x</t>
  </si>
  <si>
    <t>L</t>
  </si>
  <si>
    <t>183403114</t>
  </si>
  <si>
    <t>Obdělání půdy kultivátorováním v rovině a svahu do 1:5</t>
  </si>
  <si>
    <t>183403115</t>
  </si>
  <si>
    <t>Obdělání půdy kultivátorováním ve svahu do 1:2</t>
  </si>
  <si>
    <t>183403153</t>
  </si>
  <si>
    <t>Obdělání půdy hrabáním v rovině a svahu do 1:5, opakování 2x</t>
  </si>
  <si>
    <t>183403161</t>
  </si>
  <si>
    <t>Obdělání půdy válením v rovině a svahu do 1:5</t>
  </si>
  <si>
    <t>183403253</t>
  </si>
  <si>
    <t>Obdělání půdy hrabáním ve svahu do 1:2, opakování 2x</t>
  </si>
  <si>
    <t>183403261</t>
  </si>
  <si>
    <t>Obdělání půdy válením ve svahu do 1:2</t>
  </si>
  <si>
    <t>184802111</t>
  </si>
  <si>
    <t>Chemické odplevelení před založením kultury nad 20 m2 postřikem na široko v rovině a svahu do 1:5, opakování 2x</t>
  </si>
  <si>
    <t>184802211</t>
  </si>
  <si>
    <t>Chemické odplevelení před založením kultury nad 20 m2 postřikem na široko ve svahu do 1:2, opakování 2x</t>
  </si>
  <si>
    <t>Rozměření výsadeb</t>
  </si>
  <si>
    <t>ZALOŽENÍ TRÁVNÍKU</t>
  </si>
  <si>
    <t>181451121</t>
  </si>
  <si>
    <t>Založení lučního trávníku výsevem plochy přes 1000 m2 v rovině a ve svahu do 1:5</t>
  </si>
  <si>
    <t>181451122</t>
  </si>
  <si>
    <t>Založení lučního trávníku výsevem plochy přes 1000 m2 ve svahu do 1:2</t>
  </si>
  <si>
    <t>185803211</t>
  </si>
  <si>
    <t>Uválcování trávníku v rovině a svahu do 1:5</t>
  </si>
  <si>
    <t>Travní semeno, luční směs bez příměsi jetele, 15g/m2</t>
  </si>
  <si>
    <t>VÝSADBA STROMU</t>
  </si>
  <si>
    <t>Pletivo pozinkované, vhodné k individuální ochraně dřevin, výška 1,8m, 2,5bm/ks</t>
  </si>
  <si>
    <t>bm</t>
  </si>
  <si>
    <t>Nátěr proti okusu, 0,006kg/sazenice</t>
  </si>
  <si>
    <t>Borka do stromových mís (vrstva 8 cm - jemná), 1 ks /0,08m3</t>
  </si>
  <si>
    <t>Voda zálivková - zálivka stromů 100 l/ks, opakování 2x</t>
  </si>
  <si>
    <t>Voda zálivková - zálivka stromů 50 l/ks, opakování 4x</t>
  </si>
  <si>
    <t>183101221</t>
  </si>
  <si>
    <t>Hloubení Jamky pro výsadbu s výměnou 50 % půdy zeminy tř 1 až 4 objem do 1 m3 v rovině a svahu do 1:5</t>
  </si>
  <si>
    <t>183102221</t>
  </si>
  <si>
    <t>Hloubení Jamky pro výsadbu s výměnou 50 % půdy zeminy tř 1 až 4 objem do 1 m3 ve svahu do 1:</t>
  </si>
  <si>
    <t>184102115</t>
  </si>
  <si>
    <t>Výsadba dřeviny s balem D do 0,6 m do jamky se zalitím v rovině a svahu do 1:5</t>
  </si>
  <si>
    <t>184102125</t>
  </si>
  <si>
    <t>Výsadba dřeviny s balem D do 0,6 m do jamky se zalitím ve svahu do 1:2</t>
  </si>
  <si>
    <t>184215133</t>
  </si>
  <si>
    <t>Ukotvení kmene dřevin třemi kůly D do 0,1 m délky do 3 m</t>
  </si>
  <si>
    <t>184501141</t>
  </si>
  <si>
    <t>Zhotovení obalu z rákosové nebo kokosové rohože v rovině a svahu do 1:5</t>
  </si>
  <si>
    <t>184501142</t>
  </si>
  <si>
    <t>Zhotovení obalu z rákosové nebo kokosové rohože ve svahu do 1:2</t>
  </si>
  <si>
    <t>184813121</t>
  </si>
  <si>
    <t>Ochrana dřevin před okusem mechanicky pletivem v rovině a svahu do 1:5</t>
  </si>
  <si>
    <t>184813125</t>
  </si>
  <si>
    <t>Příplatek k ochraně dřevin před okusem mechanicky pletivem ve svahu do 1:2</t>
  </si>
  <si>
    <t>184813134</t>
  </si>
  <si>
    <t>Ochrana listnatých dřevin přes 70 cm před okusem chemickým nátěrem v rovině a svahu do 1:5</t>
  </si>
  <si>
    <t>100ks</t>
  </si>
  <si>
    <t>184813138</t>
  </si>
  <si>
    <t>Příplatek k ochraně dřevin před okusem za chemickou ochranu ve svahu do 1:2</t>
  </si>
  <si>
    <t>184911111</t>
  </si>
  <si>
    <t>Znovuuvázání dřeviny ke kůlům, 5%</t>
  </si>
  <si>
    <t>184911421</t>
  </si>
  <si>
    <t>Mulčování rostlin kůrou tl. do 0,1 m v rovině a svahu do 1:5</t>
  </si>
  <si>
    <t>184911422</t>
  </si>
  <si>
    <t>Mulčování rostlin kůrou tl. do 0,1 m ve svahu do 1:2</t>
  </si>
  <si>
    <t>185802114</t>
  </si>
  <si>
    <t>Hnojení půdy umělým hnojivem k jednotlivým rostlinám v rovině a svahu do 1:5 - HNOJIVO</t>
  </si>
  <si>
    <t>Hnojení půdy umělým hnojivem k jednotlivým rostlinám v rovině a svahu do 1:5 - PŘÍPRAVEK ZADRŽUJÍCÍ VODU V PŮDĚ</t>
  </si>
  <si>
    <t>185802124</t>
  </si>
  <si>
    <t>Hnojení půdy umělým hnojivem k jednotlivým rostlinám ve svahu do 1:2 - HNOJIVO</t>
  </si>
  <si>
    <t>Hnojení půdy umělým hnojivem k jednotlivým rostlinám ve svahu do 1:2 - PŘÍPRAVEK ZADRŽUJÍCÍ VODU V PŮDĚ</t>
  </si>
  <si>
    <t>185804213</t>
  </si>
  <si>
    <t>Vypletí záhonu dřevin soliterních s naložením a odvozem odpadu do 20 km v rovině a svahu do 1:5</t>
  </si>
  <si>
    <t>185804233</t>
  </si>
  <si>
    <t>Vypletí záhonu dřevin soliterních s naložením a odvozem odpadu do 20 km ve svahu do 1:2</t>
  </si>
  <si>
    <t>185804312</t>
  </si>
  <si>
    <t>Zalití rostlin vodou přes 20m2, 50l/ks, opakování 4x</t>
  </si>
  <si>
    <t>Zalití rostlin vodou přes 20m2, 100l/ks, opakování 2x</t>
  </si>
  <si>
    <t>185851121</t>
  </si>
  <si>
    <t>Dovoz vody pro zálivku rostlin na vzdálenost do 1000 m</t>
  </si>
  <si>
    <t>Zahradnický substrát pod stromy, 0,16m3/ks</t>
  </si>
  <si>
    <t>Ekologický přípravek zadržující vodu v půdě, pod stromy, 0,3kg/ks</t>
  </si>
  <si>
    <t>Tabletové hnojivo ke dřevinám - Silvamix, 40g/ks</t>
  </si>
  <si>
    <t>Kůly dřevěné, kotvení listnáčů, 3 ks/ks, soustružené kůly s fazetou, průřez kruh, tl. 8cm, délka 2,5m</t>
  </si>
  <si>
    <t>Dřevěné příčky půlené - délka 60 cm, 3ks /listnáč</t>
  </si>
  <si>
    <t>Úvazek 1,8 m á 1 strom, na průřezu plochý</t>
  </si>
  <si>
    <t>Rákosová rohož výšky 1,8m, obal kmene listnatých stromů</t>
  </si>
  <si>
    <t>Kontrola ukotvení dřeviny a obalu kmene</t>
  </si>
  <si>
    <t>VÝSADBA KEŘOVÝCH SKUPIN</t>
  </si>
  <si>
    <t>Zahradnický substrát pod jehličnaté keře, 5l/ks</t>
  </si>
  <si>
    <t>Hnojivo ke keřovým výsadbám - NPK, 50g NPK/m2</t>
  </si>
  <si>
    <t>Borka do keřových záhonů (vrstva 8 cm - jemná)</t>
  </si>
  <si>
    <t>Voda zálivková - zálivka keřových porostů, 40l/m2, opakování 2x</t>
  </si>
  <si>
    <t>183111112</t>
  </si>
  <si>
    <t>Hloubení jamek bez výměny půdy zeminy tř 1 až 4 objem do 0,005 m3 v rovině a svahu do 1:5</t>
  </si>
  <si>
    <t>183111212</t>
  </si>
  <si>
    <t>Hloubení Jamky pro výsadbu s výměnou 50 % půdy zeminy tř 1 až 4 objem do 0,005 m3 v rovině a svahu do 1:5</t>
  </si>
  <si>
    <t>183112129</t>
  </si>
  <si>
    <t>Hloubení jamek bez výměny půdy zeminy tř 1 až 4 objem do 0,005 m3 ve svahu do 1:2</t>
  </si>
  <si>
    <t>184102111</t>
  </si>
  <si>
    <t>Výsadba dřeviny s balem D do 0,2 m do jamky se zalitím v rovině a svahu do 1:5</t>
  </si>
  <si>
    <t>184102121</t>
  </si>
  <si>
    <t>Výsadba dřeviny s balem D do 0,2 m do jamky se zalitím ve svahu do 1:2</t>
  </si>
  <si>
    <t>185802113</t>
  </si>
  <si>
    <t>Hnojení půdy umělým hnojivem na široko v rovině a svahu do 1:5</t>
  </si>
  <si>
    <t>185802123</t>
  </si>
  <si>
    <t>Hnojení půdy umělým hnojivem na široko ve svahu do 1:2</t>
  </si>
  <si>
    <t>185804214</t>
  </si>
  <si>
    <t>Vypletí záhonu dřevin ve skupinách s naložením a odvozem odpadu do 20 km v rovině a svahu do 1:5</t>
  </si>
  <si>
    <t>185804234</t>
  </si>
  <si>
    <t>Vypletí záhonu dřevin ve skupinách s naložením a odvozem odpadu do 20 km ve svahu do 1:2</t>
  </si>
  <si>
    <t>Zalití rostlin vodou přes 20m2, 20l/m2, opakování 4x</t>
  </si>
  <si>
    <t>Zalití rostlin vodou přes 20m2, 40l/m2, opakování 2x</t>
  </si>
  <si>
    <t>Voda zálivková - zálivka keřových porostů, 20l/m2, opakování 4x</t>
  </si>
  <si>
    <t>VÝSADBA TRVALEK</t>
  </si>
  <si>
    <t>183111211</t>
  </si>
  <si>
    <t>Hloubení Jamky pro výsadbu s výměnou 50 % půdy zeminy tř 1 až 4 objem do 0,002 m3 v rovině a svahu do 1:5</t>
  </si>
  <si>
    <t>183211322</t>
  </si>
  <si>
    <t>Výsadba květin hrnkových D květináče do 120 mm</t>
  </si>
  <si>
    <t>185804211</t>
  </si>
  <si>
    <t>Vypletí záhonu květin s naložením a odvozem odpadu do 20 km v rovině a svahu do 1:5, opakování 2x</t>
  </si>
  <si>
    <t>Zahradnický substrát pod trvalky, 1l/ks</t>
  </si>
  <si>
    <t>Hnojivo k trvalkových výsadbách - NPK, 50g NPK/m2</t>
  </si>
  <si>
    <t>Borka do trvalkových záhonů (vrstva 8 cm - jemná)</t>
  </si>
  <si>
    <t>Voda zálivková - zálivka trvalkových porostů, 40l/m2, opakování 2x</t>
  </si>
  <si>
    <t>Voda zálivková - zálivka trvalkových porostů, 20l/m2, opakování 4x</t>
  </si>
  <si>
    <t>Listnaté stromy</t>
  </si>
  <si>
    <t>Acer pseudoplatanus</t>
  </si>
  <si>
    <t>Ok 12-14,b</t>
  </si>
  <si>
    <t>Tilia cordata</t>
  </si>
  <si>
    <t>Tilia platyphyllos</t>
  </si>
  <si>
    <t>Acer platanoides</t>
  </si>
  <si>
    <t>Alnus glutinosa</t>
  </si>
  <si>
    <t>Betula pendula</t>
  </si>
  <si>
    <t>Fraxinus excelsior</t>
  </si>
  <si>
    <t>Malus Royalty</t>
  </si>
  <si>
    <t>Prunus avium</t>
  </si>
  <si>
    <t>Prunus padus</t>
  </si>
  <si>
    <t>Quercus robur</t>
  </si>
  <si>
    <t>Jehličnaté keře</t>
  </si>
  <si>
    <t>Microbiota decussata</t>
  </si>
  <si>
    <t>20/30, K1l</t>
  </si>
  <si>
    <t>Listnaté keře</t>
  </si>
  <si>
    <t>Corylus avellana</t>
  </si>
  <si>
    <t>40/60, k3l</t>
  </si>
  <si>
    <t>Crataegus laevigata</t>
  </si>
  <si>
    <t>Deutzia gracilis</t>
  </si>
  <si>
    <t>Euonymus europaeus</t>
  </si>
  <si>
    <t>Ligustrum vulgare</t>
  </si>
  <si>
    <t>Lonicera xylosteum</t>
  </si>
  <si>
    <t>Prunus spinosa</t>
  </si>
  <si>
    <t>Rosa canina</t>
  </si>
  <si>
    <t>Sambucus nigra</t>
  </si>
  <si>
    <t>Spiraea bumalda Anthony Waterer</t>
  </si>
  <si>
    <t>Swida sanguinea</t>
  </si>
  <si>
    <t>Viburnum lantana</t>
  </si>
  <si>
    <t>Viburnum opulus</t>
  </si>
  <si>
    <t>Weigela Purpurea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</si>
</sst>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1105</v>
      </c>
      <c s="1"/>
      <c s="10" t="s">
        <v>1106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1109</v>
      </c>
      <c s="18" t="s">
        <v>45</v>
      </c>
      <c s="24" t="s">
        <v>1110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1111</v>
      </c>
    </row>
    <row r="17" spans="1:5" ht="12.75">
      <c r="A17" s="30" t="s">
        <v>44</v>
      </c>
      <c r="E17" s="31" t="s">
        <v>1112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1113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1114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1115</v>
      </c>
      <c s="18" t="s">
        <v>45</v>
      </c>
      <c s="24" t="s">
        <v>1116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873</v>
      </c>
    </row>
    <row r="25" spans="1:5" ht="89.25">
      <c r="A25" s="30" t="s">
        <v>44</v>
      </c>
      <c r="E25" s="31" t="s">
        <v>1117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873</v>
      </c>
    </row>
    <row r="29" spans="1:5" ht="12.75">
      <c r="A29" s="30" t="s">
        <v>44</v>
      </c>
      <c r="E29" s="31" t="s">
        <v>1118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1119</v>
      </c>
      <c s="18" t="s">
        <v>45</v>
      </c>
      <c s="24" t="s">
        <v>1120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1121</v>
      </c>
    </row>
    <row r="33" spans="1:5" ht="12.75">
      <c r="A33" s="30" t="s">
        <v>44</v>
      </c>
      <c r="E33" s="31" t="s">
        <v>1122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1123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873</v>
      </c>
    </row>
    <row r="37" spans="1:5" ht="38.25">
      <c r="A37" s="30" t="s">
        <v>44</v>
      </c>
      <c r="E37" s="31" t="s">
        <v>1124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1125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1126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1127</v>
      </c>
      <c s="18" t="s">
        <v>45</v>
      </c>
      <c s="24" t="s">
        <v>1128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1129</v>
      </c>
    </row>
    <row r="45" spans="1:5" ht="38.25">
      <c r="A45" s="30" t="s">
        <v>44</v>
      </c>
      <c r="E45" s="31" t="s">
        <v>1130</v>
      </c>
    </row>
    <row r="46" spans="1:5" ht="25.5">
      <c r="A46" t="s">
        <v>46</v>
      </c>
      <c r="E46" s="29" t="s">
        <v>1131</v>
      </c>
    </row>
    <row r="47" spans="1:16" ht="12.75">
      <c r="A47" s="18" t="s">
        <v>37</v>
      </c>
      <c s="23" t="s">
        <v>34</v>
      </c>
      <c s="23" t="s">
        <v>1132</v>
      </c>
      <c s="18" t="s">
        <v>45</v>
      </c>
      <c s="24" t="s">
        <v>1133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1134</v>
      </c>
    </row>
    <row r="50" spans="1:5" ht="76.5">
      <c r="A50" t="s">
        <v>46</v>
      </c>
      <c r="E50" s="29" t="s">
        <v>1135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1136</v>
      </c>
    </row>
    <row r="53" spans="1:5" ht="12.75">
      <c r="A53" s="30" t="s">
        <v>44</v>
      </c>
      <c r="E53" s="31" t="s">
        <v>1137</v>
      </c>
    </row>
    <row r="54" spans="1:5" ht="12.75">
      <c r="A54" t="s">
        <v>46</v>
      </c>
      <c r="E54" s="29" t="s">
        <v>1138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1139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1140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1141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1142</v>
      </c>
    </row>
    <row r="69" spans="1:5" ht="38.25">
      <c r="A69" s="30" t="s">
        <v>44</v>
      </c>
      <c r="E69" s="31" t="s">
        <v>1143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1144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1145</v>
      </c>
    </row>
    <row r="78" spans="1:5" ht="280.5">
      <c r="A78" t="s">
        <v>46</v>
      </c>
      <c r="E78" s="29" t="s">
        <v>1146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1147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1148</v>
      </c>
      <c s="18" t="s">
        <v>45</v>
      </c>
      <c s="24" t="s">
        <v>1149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1150</v>
      </c>
    </row>
    <row r="85" spans="1:5" ht="12.75">
      <c r="A85" s="30" t="s">
        <v>44</v>
      </c>
      <c r="E85" s="31" t="s">
        <v>1151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893</v>
      </c>
      <c s="18" t="s">
        <v>45</v>
      </c>
      <c s="24" t="s">
        <v>894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1150</v>
      </c>
    </row>
    <row r="89" spans="1:5" ht="51">
      <c r="A89" s="30" t="s">
        <v>44</v>
      </c>
      <c r="E89" s="31" t="s">
        <v>1152</v>
      </c>
    </row>
    <row r="90" spans="1:5" ht="38.25">
      <c r="A90" t="s">
        <v>46</v>
      </c>
      <c r="E90" s="29" t="s">
        <v>896</v>
      </c>
    </row>
    <row r="91" spans="1:16" ht="12.75">
      <c r="A91" s="18" t="s">
        <v>37</v>
      </c>
      <c s="23" t="s">
        <v>120</v>
      </c>
      <c s="23" t="s">
        <v>1037</v>
      </c>
      <c s="18" t="s">
        <v>45</v>
      </c>
      <c s="24" t="s">
        <v>1038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1153</v>
      </c>
    </row>
    <row r="94" spans="1:5" ht="25.5">
      <c r="A94" t="s">
        <v>46</v>
      </c>
      <c r="E94" s="29" t="s">
        <v>1040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1154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1154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899</v>
      </c>
      <c s="18" t="s">
        <v>45</v>
      </c>
      <c s="24" t="s">
        <v>900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1155</v>
      </c>
    </row>
    <row r="106" spans="1:5" ht="38.25">
      <c r="A106" s="30" t="s">
        <v>44</v>
      </c>
      <c r="E106" s="31" t="s">
        <v>1156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1157</v>
      </c>
      <c s="18" t="s">
        <v>45</v>
      </c>
      <c s="24" t="s">
        <v>1158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1159</v>
      </c>
    </row>
    <row r="110" spans="1:5" ht="63.75">
      <c r="A110" s="30" t="s">
        <v>44</v>
      </c>
      <c r="E110" s="31" t="s">
        <v>1160</v>
      </c>
    </row>
    <row r="111" spans="1:5" ht="38.25">
      <c r="A111" t="s">
        <v>46</v>
      </c>
      <c r="E111" s="29" t="s">
        <v>1161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1162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1163</v>
      </c>
    </row>
    <row r="114" spans="1:5" ht="12.75">
      <c r="A114" s="30" t="s">
        <v>44</v>
      </c>
      <c r="E114" s="31" t="s">
        <v>1164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1165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1166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1167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1168</v>
      </c>
      <c s="18" t="s">
        <v>45</v>
      </c>
      <c s="24" t="s">
        <v>1169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910</v>
      </c>
    </row>
    <row r="128" spans="1:5" ht="76.5">
      <c r="A128" s="30" t="s">
        <v>44</v>
      </c>
      <c r="E128" s="31" t="s">
        <v>1170</v>
      </c>
    </row>
    <row r="129" spans="1:5" ht="127.5">
      <c r="A129" t="s">
        <v>46</v>
      </c>
      <c r="E129" s="29" t="s">
        <v>912</v>
      </c>
    </row>
    <row r="130" spans="1:16" ht="12.75">
      <c r="A130" s="18" t="s">
        <v>37</v>
      </c>
      <c s="23" t="s">
        <v>337</v>
      </c>
      <c s="23" t="s">
        <v>1171</v>
      </c>
      <c s="18" t="s">
        <v>45</v>
      </c>
      <c s="24" t="s">
        <v>1172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1173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1174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1175</v>
      </c>
    </row>
    <row r="140" spans="1:5" ht="51">
      <c r="A140" s="30" t="s">
        <v>44</v>
      </c>
      <c r="E140" s="31" t="s">
        <v>1176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1177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1178</v>
      </c>
      <c s="18" t="s">
        <v>45</v>
      </c>
      <c s="24" t="s">
        <v>1179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1180</v>
      </c>
    </row>
    <row r="148" spans="1:5" ht="76.5">
      <c r="A148" s="30" t="s">
        <v>44</v>
      </c>
      <c r="E148" s="31" t="s">
        <v>1181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1182</v>
      </c>
      <c s="18" t="s">
        <v>45</v>
      </c>
      <c s="24" t="s">
        <v>1183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1184</v>
      </c>
    </row>
    <row r="152" spans="1:5" ht="63.75">
      <c r="A152" s="30" t="s">
        <v>44</v>
      </c>
      <c r="E152" s="31" t="s">
        <v>1185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808</v>
      </c>
      <c s="18" t="s">
        <v>45</v>
      </c>
      <c s="24" t="s">
        <v>809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1186</v>
      </c>
    </row>
    <row r="156" spans="1:5" ht="12.75">
      <c r="A156" s="30" t="s">
        <v>44</v>
      </c>
      <c r="E156" s="31" t="s">
        <v>1187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1186</v>
      </c>
    </row>
    <row r="160" spans="1:5" ht="76.5">
      <c r="A160" s="30" t="s">
        <v>44</v>
      </c>
      <c r="E160" s="31" t="s">
        <v>1188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1189</v>
      </c>
      <c s="18" t="s">
        <v>45</v>
      </c>
      <c s="24" t="s">
        <v>1190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1186</v>
      </c>
    </row>
    <row r="164" spans="1:5" ht="38.25">
      <c r="A164" s="30" t="s">
        <v>44</v>
      </c>
      <c r="E164" s="31" t="s">
        <v>1191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1192</v>
      </c>
      <c s="18" t="s">
        <v>45</v>
      </c>
      <c s="24" t="s">
        <v>1193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1194</v>
      </c>
    </row>
    <row r="168" spans="1:5" ht="12.75">
      <c r="A168" s="30" t="s">
        <v>44</v>
      </c>
      <c r="E168" s="31" t="s">
        <v>1195</v>
      </c>
    </row>
    <row r="169" spans="1:5" ht="140.25">
      <c r="A169" t="s">
        <v>46</v>
      </c>
      <c r="E169" s="29" t="s">
        <v>1196</v>
      </c>
    </row>
    <row r="170" spans="1:16" ht="12.75">
      <c r="A170" s="18" t="s">
        <v>37</v>
      </c>
      <c s="23" t="s">
        <v>396</v>
      </c>
      <c s="23" t="s">
        <v>1197</v>
      </c>
      <c s="18" t="s">
        <v>45</v>
      </c>
      <c s="24" t="s">
        <v>1198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1199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1200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1201</v>
      </c>
      <c s="18" t="s">
        <v>45</v>
      </c>
      <c s="24" t="s">
        <v>1202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1203</v>
      </c>
    </row>
    <row r="180" spans="1:5" ht="12.75">
      <c r="A180" s="30" t="s">
        <v>44</v>
      </c>
      <c r="E180" s="31" t="s">
        <v>1204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1205</v>
      </c>
      <c s="18" t="s">
        <v>1206</v>
      </c>
      <c s="24" t="s">
        <v>1207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1208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1209</v>
      </c>
      <c s="18" t="s">
        <v>45</v>
      </c>
      <c s="24" t="s">
        <v>1210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1211</v>
      </c>
    </row>
    <row r="190" spans="1:5" ht="51">
      <c r="A190" t="s">
        <v>46</v>
      </c>
      <c r="E190" s="29" t="s">
        <v>1212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1213</v>
      </c>
    </row>
    <row r="193" spans="1:5" ht="12.75">
      <c r="A193" s="30" t="s">
        <v>44</v>
      </c>
      <c r="E193" s="31" t="s">
        <v>1214</v>
      </c>
    </row>
    <row r="194" spans="1:5" ht="51">
      <c r="A194" t="s">
        <v>46</v>
      </c>
      <c r="E194" s="29" t="s">
        <v>1215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1216</v>
      </c>
    </row>
    <row r="198" spans="1:5" ht="12.75">
      <c r="A198" s="30" t="s">
        <v>44</v>
      </c>
      <c r="E198" s="31" t="s">
        <v>1217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1218</v>
      </c>
    </row>
    <row r="203" spans="1:5" ht="76.5">
      <c r="A203" t="s">
        <v>46</v>
      </c>
      <c r="E203" s="29" t="s">
        <v>1219</v>
      </c>
    </row>
    <row r="204" spans="1:16" ht="12.75">
      <c r="A204" s="18" t="s">
        <v>37</v>
      </c>
      <c s="23" t="s">
        <v>442</v>
      </c>
      <c s="23" t="s">
        <v>935</v>
      </c>
      <c s="18" t="s">
        <v>45</v>
      </c>
      <c s="24" t="s">
        <v>936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937</v>
      </c>
    </row>
    <row r="208" spans="1:16" ht="12.75">
      <c r="A208" s="18" t="s">
        <v>37</v>
      </c>
      <c s="23" t="s">
        <v>447</v>
      </c>
      <c s="23" t="s">
        <v>1220</v>
      </c>
      <c s="18" t="s">
        <v>45</v>
      </c>
      <c s="24" t="s">
        <v>1221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937</v>
      </c>
    </row>
    <row r="212" spans="1:16" ht="12.75">
      <c r="A212" s="18" t="s">
        <v>37</v>
      </c>
      <c s="23" t="s">
        <v>452</v>
      </c>
      <c s="23" t="s">
        <v>1222</v>
      </c>
      <c s="18" t="s">
        <v>45</v>
      </c>
      <c s="24" t="s">
        <v>1223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1224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1225</v>
      </c>
    </row>
    <row r="216" spans="1:16" ht="12.75">
      <c r="A216" s="18" t="s">
        <v>37</v>
      </c>
      <c s="23" t="s">
        <v>458</v>
      </c>
      <c s="23" t="s">
        <v>1226</v>
      </c>
      <c s="18" t="s">
        <v>45</v>
      </c>
      <c s="24" t="s">
        <v>1227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1228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1225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1229</v>
      </c>
    </row>
    <row r="224" spans="1:5" ht="51">
      <c r="A224" t="s">
        <v>46</v>
      </c>
      <c r="E224" s="29" t="s">
        <v>1230</v>
      </c>
    </row>
    <row r="225" spans="1:16" ht="12.75">
      <c r="A225" s="18" t="s">
        <v>37</v>
      </c>
      <c s="23" t="s">
        <v>468</v>
      </c>
      <c s="23" t="s">
        <v>828</v>
      </c>
      <c s="18" t="s">
        <v>45</v>
      </c>
      <c s="24" t="s">
        <v>829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938</v>
      </c>
    </row>
    <row r="227" spans="1:5" ht="114.75">
      <c r="A227" s="30" t="s">
        <v>44</v>
      </c>
      <c r="E227" s="31" t="s">
        <v>1231</v>
      </c>
    </row>
    <row r="228" spans="1:5" ht="25.5">
      <c r="A228" t="s">
        <v>46</v>
      </c>
      <c r="E228" s="29" t="s">
        <v>830</v>
      </c>
    </row>
    <row r="229" spans="1:16" ht="12.75">
      <c r="A229" s="18" t="s">
        <v>37</v>
      </c>
      <c s="23" t="s">
        <v>473</v>
      </c>
      <c s="23" t="s">
        <v>1232</v>
      </c>
      <c s="18" t="s">
        <v>45</v>
      </c>
      <c s="24" t="s">
        <v>1233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1234</v>
      </c>
    </row>
    <row r="232" spans="1:5" ht="25.5">
      <c r="A232" t="s">
        <v>46</v>
      </c>
      <c r="E232" s="29" t="s">
        <v>830</v>
      </c>
    </row>
    <row r="233" spans="1:16" ht="12.75">
      <c r="A233" s="18" t="s">
        <v>37</v>
      </c>
      <c s="23" t="s">
        <v>479</v>
      </c>
      <c s="23" t="s">
        <v>1235</v>
      </c>
      <c s="18" t="s">
        <v>45</v>
      </c>
      <c s="24" t="s">
        <v>1236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1237</v>
      </c>
    </row>
    <row r="236" spans="1:5" ht="51">
      <c r="A236" t="s">
        <v>46</v>
      </c>
      <c r="E236" s="29" t="s">
        <v>1230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1238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1239</v>
      </c>
      <c s="18" t="s">
        <v>45</v>
      </c>
      <c s="24" t="s">
        <v>1240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938</v>
      </c>
    </row>
    <row r="243" spans="1:5" ht="12.75">
      <c r="A243" s="30" t="s">
        <v>44</v>
      </c>
      <c r="E243" s="31" t="s">
        <v>1241</v>
      </c>
    </row>
    <row r="244" spans="1:5" ht="25.5">
      <c r="A244" t="s">
        <v>46</v>
      </c>
      <c r="E244" s="29" t="s">
        <v>830</v>
      </c>
    </row>
    <row r="245" spans="1:16" ht="12.75">
      <c r="A245" s="18" t="s">
        <v>37</v>
      </c>
      <c s="23" t="s">
        <v>495</v>
      </c>
      <c s="23" t="s">
        <v>1242</v>
      </c>
      <c s="18" t="s">
        <v>45</v>
      </c>
      <c s="24" t="s">
        <v>1243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1244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1245</v>
      </c>
      <c s="18" t="s">
        <v>45</v>
      </c>
      <c s="24" t="s">
        <v>1246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938</v>
      </c>
    </row>
    <row r="251" spans="1:5" ht="12.75">
      <c r="A251" s="30" t="s">
        <v>44</v>
      </c>
      <c r="E251" s="31" t="s">
        <v>1247</v>
      </c>
    </row>
    <row r="252" spans="1:5" ht="25.5">
      <c r="A252" t="s">
        <v>46</v>
      </c>
      <c r="E252" s="29" t="s">
        <v>830</v>
      </c>
    </row>
    <row r="253" spans="1:16" ht="12.75">
      <c r="A253" s="18" t="s">
        <v>37</v>
      </c>
      <c s="23" t="s">
        <v>507</v>
      </c>
      <c s="23" t="s">
        <v>941</v>
      </c>
      <c s="18" t="s">
        <v>45</v>
      </c>
      <c s="24" t="s">
        <v>942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938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830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1248</v>
      </c>
    </row>
    <row r="261" spans="1:16" ht="12.75">
      <c r="A261" s="18" t="s">
        <v>37</v>
      </c>
      <c s="23" t="s">
        <v>517</v>
      </c>
      <c s="23" t="s">
        <v>835</v>
      </c>
      <c s="18" t="s">
        <v>45</v>
      </c>
      <c s="24" t="s">
        <v>836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1249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830</v>
      </c>
    </row>
    <row r="265" spans="1:16" ht="12.75">
      <c r="A265" s="18" t="s">
        <v>37</v>
      </c>
      <c s="23" t="s">
        <v>523</v>
      </c>
      <c s="23" t="s">
        <v>1250</v>
      </c>
      <c s="18" t="s">
        <v>45</v>
      </c>
      <c s="24" t="s">
        <v>1251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1252</v>
      </c>
    </row>
    <row r="268" spans="1:5" ht="25.5">
      <c r="A268" t="s">
        <v>46</v>
      </c>
      <c r="E268" s="29" t="s">
        <v>830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1253</v>
      </c>
    </row>
    <row r="272" spans="1:5" ht="51">
      <c r="A272" t="s">
        <v>46</v>
      </c>
      <c r="E272" s="29" t="s">
        <v>1248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1254</v>
      </c>
    </row>
    <row r="275" spans="1:5" ht="63.75">
      <c r="A275" s="30" t="s">
        <v>44</v>
      </c>
      <c r="E275" s="31" t="s">
        <v>1255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1256</v>
      </c>
    </row>
    <row r="279" spans="1:5" ht="76.5">
      <c r="A279" s="30" t="s">
        <v>44</v>
      </c>
      <c r="E279" s="31" t="s">
        <v>1257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1258</v>
      </c>
      <c s="18" t="s">
        <v>45</v>
      </c>
      <c s="24" t="s">
        <v>1259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1260</v>
      </c>
    </row>
    <row r="283" spans="1:5" ht="12.75">
      <c r="A283" s="30" t="s">
        <v>44</v>
      </c>
      <c r="E283" s="31" t="s">
        <v>1261</v>
      </c>
    </row>
    <row r="284" spans="1:5" ht="25.5">
      <c r="A284" t="s">
        <v>46</v>
      </c>
      <c r="E284" s="29" t="s">
        <v>1262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1263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960</v>
      </c>
    </row>
    <row r="291" spans="1:5" ht="38.25">
      <c r="A291" s="30" t="s">
        <v>44</v>
      </c>
      <c r="E291" s="31" t="s">
        <v>1264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1265</v>
      </c>
      <c s="18" t="s">
        <v>45</v>
      </c>
      <c s="24" t="s">
        <v>1266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1267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1268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1269</v>
      </c>
      <c s="18" t="s">
        <v>53</v>
      </c>
      <c s="24" t="s">
        <v>1270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1271</v>
      </c>
    </row>
    <row r="303" spans="1:5" ht="63.75">
      <c r="A303" s="30" t="s">
        <v>44</v>
      </c>
      <c r="E303" s="31" t="s">
        <v>1272</v>
      </c>
    </row>
    <row r="304" spans="1:5" ht="51">
      <c r="A304" t="s">
        <v>46</v>
      </c>
      <c r="E304" s="29" t="s">
        <v>1273</v>
      </c>
    </row>
    <row r="305" spans="1:16" ht="12.75">
      <c r="A305" s="18" t="s">
        <v>37</v>
      </c>
      <c s="23" t="s">
        <v>569</v>
      </c>
      <c s="23" t="s">
        <v>1269</v>
      </c>
      <c s="18" t="s">
        <v>57</v>
      </c>
      <c s="24" t="s">
        <v>1270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1274</v>
      </c>
    </row>
    <row r="307" spans="1:5" ht="25.5">
      <c r="A307" s="30" t="s">
        <v>44</v>
      </c>
      <c r="E307" s="31" t="s">
        <v>1275</v>
      </c>
    </row>
    <row r="308" spans="1:5" ht="51">
      <c r="A308" t="s">
        <v>46</v>
      </c>
      <c r="E308" s="29" t="s">
        <v>1273</v>
      </c>
    </row>
    <row r="309" spans="1:16" ht="12.75">
      <c r="A309" s="18" t="s">
        <v>37</v>
      </c>
      <c s="23" t="s">
        <v>574</v>
      </c>
      <c s="23" t="s">
        <v>1276</v>
      </c>
      <c s="18" t="s">
        <v>45</v>
      </c>
      <c s="24" t="s">
        <v>1277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1278</v>
      </c>
    </row>
    <row r="311" spans="1:5" ht="63.75">
      <c r="A311" s="30" t="s">
        <v>44</v>
      </c>
      <c r="E311" s="31" t="s">
        <v>1279</v>
      </c>
    </row>
    <row r="312" spans="1:5" ht="51">
      <c r="A312" t="s">
        <v>46</v>
      </c>
      <c r="E312" s="29" t="s">
        <v>1273</v>
      </c>
    </row>
    <row r="313" spans="1:16" ht="12.75">
      <c r="A313" s="18" t="s">
        <v>37</v>
      </c>
      <c s="23" t="s">
        <v>578</v>
      </c>
      <c s="23" t="s">
        <v>1280</v>
      </c>
      <c s="18" t="s">
        <v>45</v>
      </c>
      <c s="24" t="s">
        <v>1281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1282</v>
      </c>
    </row>
    <row r="315" spans="1:5" ht="25.5">
      <c r="A315" s="30" t="s">
        <v>44</v>
      </c>
      <c r="E315" s="31" t="s">
        <v>1283</v>
      </c>
    </row>
    <row r="316" spans="1:5" ht="51">
      <c r="A316" t="s">
        <v>46</v>
      </c>
      <c r="E316" s="29" t="s">
        <v>1273</v>
      </c>
    </row>
    <row r="317" spans="1:16" ht="12.75">
      <c r="A317" s="18" t="s">
        <v>37</v>
      </c>
      <c s="23" t="s">
        <v>582</v>
      </c>
      <c s="23" t="s">
        <v>1284</v>
      </c>
      <c s="18" t="s">
        <v>45</v>
      </c>
      <c s="24" t="s">
        <v>1285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1286</v>
      </c>
    </row>
    <row r="319" spans="1:5" ht="12.75">
      <c r="A319" s="30" t="s">
        <v>44</v>
      </c>
      <c r="E319" s="31" t="s">
        <v>1287</v>
      </c>
    </row>
    <row r="320" spans="1:5" ht="51">
      <c r="A320" t="s">
        <v>46</v>
      </c>
      <c r="E320" s="29" t="s">
        <v>1288</v>
      </c>
    </row>
    <row r="321" spans="1:16" ht="12.75">
      <c r="A321" s="18" t="s">
        <v>37</v>
      </c>
      <c s="23" t="s">
        <v>586</v>
      </c>
      <c s="23" t="s">
        <v>1289</v>
      </c>
      <c s="18" t="s">
        <v>45</v>
      </c>
      <c s="24" t="s">
        <v>1290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1291</v>
      </c>
    </row>
    <row r="324" spans="1:5" ht="25.5">
      <c r="A324" t="s">
        <v>46</v>
      </c>
      <c r="E324" s="29" t="s">
        <v>1292</v>
      </c>
    </row>
    <row r="325" spans="1:16" ht="12.75">
      <c r="A325" s="18" t="s">
        <v>37</v>
      </c>
      <c s="23" t="s">
        <v>590</v>
      </c>
      <c s="23" t="s">
        <v>1293</v>
      </c>
      <c s="18" t="s">
        <v>45</v>
      </c>
      <c s="24" t="s">
        <v>1294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1295</v>
      </c>
    </row>
    <row r="328" spans="1:5" ht="38.25">
      <c r="A328" t="s">
        <v>46</v>
      </c>
      <c r="E328" s="29" t="s">
        <v>1296</v>
      </c>
    </row>
    <row r="329" spans="1:16" ht="12.75">
      <c r="A329" s="18" t="s">
        <v>37</v>
      </c>
      <c s="23" t="s">
        <v>596</v>
      </c>
      <c s="23" t="s">
        <v>958</v>
      </c>
      <c s="18" t="s">
        <v>45</v>
      </c>
      <c s="24" t="s">
        <v>959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960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961</v>
      </c>
    </row>
    <row r="333" spans="1:16" ht="12.75">
      <c r="A333" s="18" t="s">
        <v>37</v>
      </c>
      <c s="23" t="s">
        <v>601</v>
      </c>
      <c s="23" t="s">
        <v>1297</v>
      </c>
      <c s="18" t="s">
        <v>45</v>
      </c>
      <c s="24" t="s">
        <v>1298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1299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1302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1300</v>
      </c>
      <c s="1"/>
      <c s="10" t="s">
        <v>1301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1302</v>
      </c>
      <c s="5"/>
      <c s="14" t="s">
        <v>1303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1304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869</v>
      </c>
    </row>
    <row r="16" spans="1:5" ht="38.25">
      <c r="A16" s="30" t="s">
        <v>44</v>
      </c>
      <c r="E16" s="31" t="s">
        <v>1305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1306</v>
      </c>
      <c s="18" t="s">
        <v>45</v>
      </c>
      <c s="24" t="s">
        <v>1307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1308</v>
      </c>
    </row>
    <row r="21" spans="1:5" ht="25.5">
      <c r="A21" s="30" t="s">
        <v>44</v>
      </c>
      <c r="E21" s="31" t="s">
        <v>1309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1310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1311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1119</v>
      </c>
      <c s="18" t="s">
        <v>45</v>
      </c>
      <c s="24" t="s">
        <v>1120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1312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1313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1314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1315</v>
      </c>
    </row>
    <row r="42" spans="1:5" ht="12.75">
      <c r="A42" s="30" t="s">
        <v>44</v>
      </c>
      <c r="E42" s="31" t="s">
        <v>1316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1317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1201</v>
      </c>
      <c s="18" t="s">
        <v>45</v>
      </c>
      <c s="24" t="s">
        <v>1202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1318</v>
      </c>
    </row>
    <row r="50" spans="1:5" ht="25.5">
      <c r="A50" s="30" t="s">
        <v>44</v>
      </c>
      <c r="E50" s="31" t="s">
        <v>1319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1320</v>
      </c>
      <c s="18" t="s">
        <v>53</v>
      </c>
      <c s="24" t="s">
        <v>1321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1322</v>
      </c>
    </row>
    <row r="54" spans="1:5" ht="38.25">
      <c r="A54" s="30" t="s">
        <v>44</v>
      </c>
      <c r="E54" s="31" t="s">
        <v>1323</v>
      </c>
    </row>
    <row r="55" spans="1:5" ht="89.25">
      <c r="A55" t="s">
        <v>46</v>
      </c>
      <c r="E55" s="29" t="s">
        <v>1324</v>
      </c>
    </row>
    <row r="56" spans="1:16" ht="12.75">
      <c r="A56" s="18" t="s">
        <v>37</v>
      </c>
      <c s="23" t="s">
        <v>79</v>
      </c>
      <c s="23" t="s">
        <v>1320</v>
      </c>
      <c s="18" t="s">
        <v>57</v>
      </c>
      <c s="24" t="s">
        <v>1321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1325</v>
      </c>
    </row>
    <row r="58" spans="1:5" ht="12.75">
      <c r="A58" s="30" t="s">
        <v>44</v>
      </c>
      <c r="E58" s="31" t="s">
        <v>1326</v>
      </c>
    </row>
    <row r="59" spans="1:5" ht="89.25">
      <c r="A59" t="s">
        <v>46</v>
      </c>
      <c r="E59" s="29" t="s">
        <v>1324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1265</v>
      </c>
      <c s="18" t="s">
        <v>45</v>
      </c>
      <c s="24" t="s">
        <v>1266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1327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1328</v>
      </c>
      <c s="18" t="s">
        <v>45</v>
      </c>
      <c s="24" t="s">
        <v>1329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1330</v>
      </c>
    </row>
    <row r="68" spans="1:5" ht="38.25">
      <c r="A68" t="s">
        <v>46</v>
      </c>
      <c r="E68" s="29" t="s">
        <v>1331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1332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1300</v>
      </c>
      <c s="1"/>
      <c s="10" t="s">
        <v>1301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1332</v>
      </c>
      <c s="5"/>
      <c s="14" t="s">
        <v>1333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1334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869</v>
      </c>
    </row>
    <row r="16" spans="1:5" ht="51">
      <c r="A16" s="30" t="s">
        <v>44</v>
      </c>
      <c r="E16" s="31" t="s">
        <v>1335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1336</v>
      </c>
      <c s="18" t="s">
        <v>45</v>
      </c>
      <c s="24" t="s">
        <v>1337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1338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1306</v>
      </c>
      <c s="18" t="s">
        <v>45</v>
      </c>
      <c s="24" t="s">
        <v>1339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1340</v>
      </c>
    </row>
    <row r="25" spans="1:5" ht="38.25">
      <c r="A25" s="30" t="s">
        <v>44</v>
      </c>
      <c r="E25" s="31" t="s">
        <v>1341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1342</v>
      </c>
    </row>
    <row r="29" spans="1:5" ht="51">
      <c r="A29" s="30" t="s">
        <v>44</v>
      </c>
      <c r="E29" s="31" t="s">
        <v>1343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1344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1119</v>
      </c>
      <c s="18" t="s">
        <v>45</v>
      </c>
      <c s="24" t="s">
        <v>1120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1345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1342</v>
      </c>
    </row>
    <row r="41" spans="1:5" ht="51">
      <c r="A41" s="30" t="s">
        <v>44</v>
      </c>
      <c r="E41" s="31" t="s">
        <v>1346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1347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1171</v>
      </c>
      <c s="18" t="s">
        <v>45</v>
      </c>
      <c s="24" t="s">
        <v>1172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1348</v>
      </c>
    </row>
    <row r="50" spans="1:5" ht="51">
      <c r="A50" s="30" t="s">
        <v>44</v>
      </c>
      <c r="E50" s="31" t="s">
        <v>1349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1350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1350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802</v>
      </c>
      <c s="18" t="s">
        <v>45</v>
      </c>
      <c s="24" t="s">
        <v>803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921</v>
      </c>
    </row>
    <row r="62" spans="1:5" ht="12.75">
      <c r="A62" s="30" t="s">
        <v>44</v>
      </c>
      <c r="E62" s="31" t="s">
        <v>1350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813</v>
      </c>
      <c s="18" t="s">
        <v>45</v>
      </c>
      <c s="24" t="s">
        <v>814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1351</v>
      </c>
    </row>
    <row r="66" spans="1:5" ht="12.75">
      <c r="A66" s="30" t="s">
        <v>44</v>
      </c>
      <c r="E66" s="31" t="s">
        <v>1350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1352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926</v>
      </c>
      <c s="18" t="s">
        <v>45</v>
      </c>
      <c s="24" t="s">
        <v>927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1353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1201</v>
      </c>
      <c s="18" t="s">
        <v>45</v>
      </c>
      <c s="24" t="s">
        <v>1202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1354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1355</v>
      </c>
      <c s="18" t="s">
        <v>45</v>
      </c>
      <c s="24" t="s">
        <v>1356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1357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1358</v>
      </c>
      <c s="18" t="s">
        <v>45</v>
      </c>
      <c s="24" t="s">
        <v>1359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1360</v>
      </c>
    </row>
    <row r="87" spans="1:5" ht="89.25">
      <c r="A87" t="s">
        <v>46</v>
      </c>
      <c r="E87" s="29" t="s">
        <v>1324</v>
      </c>
    </row>
    <row r="88" spans="1:16" ht="12.75">
      <c r="A88" s="18" t="s">
        <v>37</v>
      </c>
      <c s="23" t="s">
        <v>115</v>
      </c>
      <c s="23" t="s">
        <v>1320</v>
      </c>
      <c s="18" t="s">
        <v>45</v>
      </c>
      <c s="24" t="s">
        <v>1321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1361</v>
      </c>
    </row>
    <row r="91" spans="1:5" ht="89.25">
      <c r="A91" t="s">
        <v>46</v>
      </c>
      <c r="E91" s="29" t="s">
        <v>1324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1362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1363</v>
      </c>
      <c s="18" t="s">
        <v>45</v>
      </c>
      <c s="24" t="s">
        <v>1364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1365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1265</v>
      </c>
      <c s="18" t="s">
        <v>45</v>
      </c>
      <c s="24" t="s">
        <v>1266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1366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1367</v>
      </c>
      <c s="18" t="s">
        <v>45</v>
      </c>
      <c s="24" t="s">
        <v>1368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1369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1370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1371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1374</v>
      </c>
      <c s="32">
        <f>0+I9+I50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1372</v>
      </c>
      <c s="1"/>
      <c s="10" t="s">
        <v>1373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1374</v>
      </c>
      <c s="5"/>
      <c s="14" t="s">
        <v>1375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82.36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1376</v>
      </c>
    </row>
    <row r="12" spans="1:5" ht="38.25">
      <c r="A12" s="30" t="s">
        <v>44</v>
      </c>
      <c r="E12" s="31" t="s">
        <v>1377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132.608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1378</v>
      </c>
    </row>
    <row r="16" spans="1:5" ht="38.25">
      <c r="A16" s="30" t="s">
        <v>44</v>
      </c>
      <c r="E16" s="31" t="s">
        <v>1379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875</v>
      </c>
      <c s="18" t="s">
        <v>53</v>
      </c>
      <c s="24" t="s">
        <v>876</v>
      </c>
      <c s="25" t="s">
        <v>179</v>
      </c>
      <c s="26">
        <v>40.05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42</v>
      </c>
      <c r="E19" s="29" t="s">
        <v>1380</v>
      </c>
    </row>
    <row r="20" spans="1:5" ht="38.25">
      <c r="A20" s="30" t="s">
        <v>44</v>
      </c>
      <c r="E20" s="31" t="s">
        <v>1381</v>
      </c>
    </row>
    <row r="21" spans="1:5" ht="63.75">
      <c r="A21" t="s">
        <v>46</v>
      </c>
      <c r="E21" s="29" t="s">
        <v>231</v>
      </c>
    </row>
    <row r="22" spans="1:16" ht="25.5">
      <c r="A22" s="18" t="s">
        <v>37</v>
      </c>
      <c s="23" t="s">
        <v>25</v>
      </c>
      <c s="23" t="s">
        <v>875</v>
      </c>
      <c s="18" t="s">
        <v>57</v>
      </c>
      <c s="24" t="s">
        <v>876</v>
      </c>
      <c s="25" t="s">
        <v>179</v>
      </c>
      <c s="26">
        <v>76.05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1382</v>
      </c>
    </row>
    <row r="24" spans="1:5" ht="12.75">
      <c r="A24" s="30" t="s">
        <v>44</v>
      </c>
      <c r="E24" s="31" t="s">
        <v>1383</v>
      </c>
    </row>
    <row r="25" spans="1:5" ht="63.75">
      <c r="A25" t="s">
        <v>46</v>
      </c>
      <c r="E25" s="29" t="s">
        <v>231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1384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1385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25.5">
      <c r="A36" s="30" t="s">
        <v>44</v>
      </c>
      <c r="E36" s="31" t="s">
        <v>1386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1142</v>
      </c>
    </row>
    <row r="40" spans="1:5" ht="12.75">
      <c r="A40" s="30" t="s">
        <v>44</v>
      </c>
      <c r="E40" s="31" t="s">
        <v>1387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1388</v>
      </c>
      <c s="18" t="s">
        <v>1206</v>
      </c>
      <c s="24" t="s">
        <v>1389</v>
      </c>
      <c s="25" t="s">
        <v>179</v>
      </c>
      <c s="26">
        <v>59.5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1390</v>
      </c>
    </row>
    <row r="44" spans="1:5" ht="12.75">
      <c r="A44" s="30" t="s">
        <v>44</v>
      </c>
      <c r="E44" s="31" t="s">
        <v>1391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1392</v>
      </c>
    </row>
    <row r="49" spans="1:5" ht="25.5">
      <c r="A49" t="s">
        <v>46</v>
      </c>
      <c r="E49" s="29" t="s">
        <v>313</v>
      </c>
    </row>
    <row r="50" spans="1:18" ht="12.75" customHeight="1">
      <c r="A50" s="5" t="s">
        <v>35</v>
      </c>
      <c s="5"/>
      <c s="35" t="s">
        <v>27</v>
      </c>
      <c s="5"/>
      <c s="21" t="s">
        <v>435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777</v>
      </c>
      <c s="18" t="s">
        <v>45</v>
      </c>
      <c s="24" t="s">
        <v>778</v>
      </c>
      <c s="25" t="s">
        <v>165</v>
      </c>
      <c s="26">
        <v>828.8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1393</v>
      </c>
    </row>
    <row r="53" spans="1:5" ht="51">
      <c r="A53" s="30" t="s">
        <v>44</v>
      </c>
      <c r="E53" s="31" t="s">
        <v>1394</v>
      </c>
    </row>
    <row r="54" spans="1:5" ht="51">
      <c r="A54" t="s">
        <v>46</v>
      </c>
      <c r="E54" s="29" t="s">
        <v>441</v>
      </c>
    </row>
    <row r="55" spans="1:16" ht="12.75">
      <c r="A55" s="18" t="s">
        <v>37</v>
      </c>
      <c s="23" t="s">
        <v>79</v>
      </c>
      <c s="23" t="s">
        <v>1096</v>
      </c>
      <c s="18" t="s">
        <v>45</v>
      </c>
      <c s="24" t="s">
        <v>1097</v>
      </c>
      <c s="25" t="s">
        <v>165</v>
      </c>
      <c s="26">
        <v>774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1395</v>
      </c>
    </row>
    <row r="57" spans="1:5" ht="38.25">
      <c r="A57" s="30" t="s">
        <v>44</v>
      </c>
      <c r="E57" s="31" t="s">
        <v>1396</v>
      </c>
    </row>
    <row r="58" spans="1:5" ht="153">
      <c r="A58" t="s">
        <v>46</v>
      </c>
      <c r="E58" s="29" t="s">
        <v>1099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1397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1372</v>
      </c>
      <c s="1"/>
      <c s="10" t="s">
        <v>1373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1397</v>
      </c>
      <c s="5"/>
      <c s="14" t="s">
        <v>1398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1399</v>
      </c>
    </row>
    <row r="12" spans="1:5" ht="38.25">
      <c r="A12" s="30" t="s">
        <v>44</v>
      </c>
      <c r="E12" s="31" t="s">
        <v>1400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1401</v>
      </c>
    </row>
    <row r="16" spans="1:5" ht="38.25">
      <c r="A16" s="30" t="s">
        <v>44</v>
      </c>
      <c r="E16" s="31" t="s">
        <v>1402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875</v>
      </c>
      <c s="18" t="s">
        <v>45</v>
      </c>
      <c s="24" t="s">
        <v>876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1061</v>
      </c>
    </row>
    <row r="20" spans="1:5" ht="38.25">
      <c r="A20" s="30" t="s">
        <v>44</v>
      </c>
      <c r="E20" s="31" t="s">
        <v>1403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1342</v>
      </c>
    </row>
    <row r="24" spans="1:5" ht="38.25">
      <c r="A24" s="30" t="s">
        <v>44</v>
      </c>
      <c r="E24" s="31" t="s">
        <v>1404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1405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1406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1407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1388</v>
      </c>
      <c s="18" t="s">
        <v>1206</v>
      </c>
      <c s="24" t="s">
        <v>1389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1342</v>
      </c>
    </row>
    <row r="40" spans="1:5" ht="12.75">
      <c r="A40" s="30" t="s">
        <v>44</v>
      </c>
      <c r="E40" s="31" t="s">
        <v>1408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1409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893</v>
      </c>
      <c s="18" t="s">
        <v>45</v>
      </c>
      <c s="24" t="s">
        <v>894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1035</v>
      </c>
    </row>
    <row r="48" spans="1:5" ht="12.75">
      <c r="A48" s="30" t="s">
        <v>44</v>
      </c>
      <c r="E48" s="31" t="s">
        <v>1410</v>
      </c>
    </row>
    <row r="49" spans="1:5" ht="38.25">
      <c r="A49" t="s">
        <v>46</v>
      </c>
      <c r="E49" s="29" t="s">
        <v>896</v>
      </c>
    </row>
    <row r="50" spans="1:16" ht="12.75">
      <c r="A50" s="18" t="s">
        <v>37</v>
      </c>
      <c s="23" t="s">
        <v>74</v>
      </c>
      <c s="23" t="s">
        <v>1037</v>
      </c>
      <c s="18" t="s">
        <v>45</v>
      </c>
      <c s="24" t="s">
        <v>1038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1411</v>
      </c>
    </row>
    <row r="53" spans="1:5" ht="25.5">
      <c r="A53" t="s">
        <v>46</v>
      </c>
      <c r="E53" s="29" t="s">
        <v>1040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1412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1412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1413</v>
      </c>
    </row>
    <row r="65" spans="1:5" ht="38.25">
      <c r="A65" s="30" t="s">
        <v>44</v>
      </c>
      <c r="E65" s="31" t="s">
        <v>1414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1096</v>
      </c>
      <c s="18" t="s">
        <v>45</v>
      </c>
      <c s="24" t="s">
        <v>1097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1415</v>
      </c>
    </row>
    <row r="69" spans="1:5" ht="38.25">
      <c r="A69" s="30" t="s">
        <v>44</v>
      </c>
      <c r="E69" s="31" t="s">
        <v>1416</v>
      </c>
    </row>
    <row r="70" spans="1:5" ht="153">
      <c r="A70" t="s">
        <v>46</v>
      </c>
      <c r="E70" s="29" t="s">
        <v>1099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1417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1372</v>
      </c>
      <c s="1"/>
      <c s="10" t="s">
        <v>1373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1417</v>
      </c>
      <c s="5"/>
      <c s="14" t="s">
        <v>1418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1419</v>
      </c>
    </row>
    <row r="12" spans="1:5" ht="38.25">
      <c r="A12" s="30" t="s">
        <v>44</v>
      </c>
      <c r="E12" s="31" t="s">
        <v>1420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1401</v>
      </c>
    </row>
    <row r="16" spans="1:5" ht="38.25">
      <c r="A16" s="30" t="s">
        <v>44</v>
      </c>
      <c r="E16" s="31" t="s">
        <v>1421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875</v>
      </c>
      <c s="18" t="s">
        <v>45</v>
      </c>
      <c s="24" t="s">
        <v>876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1422</v>
      </c>
    </row>
    <row r="20" spans="1:5" ht="38.25">
      <c r="A20" s="30" t="s">
        <v>44</v>
      </c>
      <c r="E20" s="31" t="s">
        <v>1423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1424</v>
      </c>
    </row>
    <row r="24" spans="1:5" ht="38.25">
      <c r="A24" s="30" t="s">
        <v>44</v>
      </c>
      <c r="E24" s="31" t="s">
        <v>1425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1426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1427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1428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1429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1388</v>
      </c>
      <c s="18" t="s">
        <v>1206</v>
      </c>
      <c s="24" t="s">
        <v>1389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1430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1431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893</v>
      </c>
      <c s="18" t="s">
        <v>45</v>
      </c>
      <c s="24" t="s">
        <v>894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1432</v>
      </c>
    </row>
    <row r="53" spans="1:5" ht="38.25">
      <c r="A53" t="s">
        <v>46</v>
      </c>
      <c r="E53" s="29" t="s">
        <v>896</v>
      </c>
    </row>
    <row r="54" spans="1:16" ht="12.75">
      <c r="A54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1433</v>
      </c>
    </row>
    <row r="57" spans="1:5" ht="25.5">
      <c r="A57" t="s">
        <v>46</v>
      </c>
      <c r="E57" s="29" t="s">
        <v>1040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1434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1435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1436</v>
      </c>
    </row>
    <row r="69" spans="1:5" ht="38.25">
      <c r="A69" s="30" t="s">
        <v>44</v>
      </c>
      <c r="E69" s="31" t="s">
        <v>1431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1096</v>
      </c>
      <c s="18" t="s">
        <v>45</v>
      </c>
      <c s="24" t="s">
        <v>1097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1437</v>
      </c>
    </row>
    <row r="73" spans="1:5" ht="38.25">
      <c r="A73" s="30" t="s">
        <v>44</v>
      </c>
      <c r="E73" s="31" t="s">
        <v>1438</v>
      </c>
    </row>
    <row r="74" spans="1:5" ht="153">
      <c r="A74" t="s">
        <v>46</v>
      </c>
      <c r="E74" s="29" t="s">
        <v>1099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0+O8+O17+O78+O131+O160+O233+O262+O295+O300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1439</v>
      </c>
      <c s="32">
        <f>0+I8+I17+I78+I131+I160+I233+I262+I295+I300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1439</v>
      </c>
      <c s="5"/>
      <c s="14" t="s">
        <v>1440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1442</v>
      </c>
    </row>
    <row r="11" spans="1:5" ht="153">
      <c r="A11" s="30" t="s">
        <v>44</v>
      </c>
      <c r="E11" s="31" t="s">
        <v>1443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1444</v>
      </c>
      <c s="18" t="s">
        <v>45</v>
      </c>
      <c s="24" t="s">
        <v>1445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1446</v>
      </c>
    </row>
    <row r="15" spans="1:5" ht="12.75">
      <c r="A15" s="30" t="s">
        <v>44</v>
      </c>
      <c r="E15" s="31" t="s">
        <v>1447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1450</v>
      </c>
    </row>
    <row r="20" spans="1:5" ht="12.75">
      <c r="A20" s="30" t="s">
        <v>44</v>
      </c>
      <c r="E20" s="31" t="s">
        <v>1451</v>
      </c>
    </row>
    <row r="21" spans="1:5" ht="38.25">
      <c r="A21" t="s">
        <v>46</v>
      </c>
      <c r="E21" s="29" t="s">
        <v>1452</v>
      </c>
    </row>
    <row r="22" spans="1:16" ht="12.75">
      <c r="A22" s="18" t="s">
        <v>37</v>
      </c>
      <c s="23" t="s">
        <v>25</v>
      </c>
      <c s="23" t="s">
        <v>1453</v>
      </c>
      <c s="18" t="s">
        <v>45</v>
      </c>
      <c s="24" t="s">
        <v>1454</v>
      </c>
      <c s="25" t="s">
        <v>179</v>
      </c>
      <c s="26">
        <v>334.943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1455</v>
      </c>
    </row>
    <row r="24" spans="1:5" ht="63.75">
      <c r="A24" s="30" t="s">
        <v>44</v>
      </c>
      <c r="E24" s="31" t="s">
        <v>1456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1457</v>
      </c>
      <c s="18" t="s">
        <v>45</v>
      </c>
      <c s="24" t="s">
        <v>1458</v>
      </c>
      <c s="25" t="s">
        <v>179</v>
      </c>
      <c s="26">
        <v>421.6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1459</v>
      </c>
    </row>
    <row r="28" spans="1:5" ht="38.25">
      <c r="A28" s="30" t="s">
        <v>44</v>
      </c>
      <c r="E28" s="31" t="s">
        <v>1460</v>
      </c>
    </row>
    <row r="29" spans="1:5" ht="369.75">
      <c r="A29" t="s">
        <v>46</v>
      </c>
      <c r="E29" s="29" t="s">
        <v>1461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1462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1463</v>
      </c>
      <c s="18" t="s">
        <v>45</v>
      </c>
      <c s="24" t="s">
        <v>1464</v>
      </c>
      <c s="25" t="s">
        <v>179</v>
      </c>
      <c s="26">
        <v>370.705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1465</v>
      </c>
    </row>
    <row r="36" spans="1:5" ht="63.75">
      <c r="A36" s="30" t="s">
        <v>44</v>
      </c>
      <c r="E36" s="31" t="s">
        <v>1466</v>
      </c>
    </row>
    <row r="37" spans="1:5" ht="318.75">
      <c r="A37" t="s">
        <v>46</v>
      </c>
      <c r="E37" s="29" t="s">
        <v>1467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1468</v>
      </c>
    </row>
    <row r="40" spans="1:5" ht="140.25">
      <c r="A40" s="30" t="s">
        <v>44</v>
      </c>
      <c r="E40" s="31" t="s">
        <v>1469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1470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1471</v>
      </c>
    </row>
    <row r="44" spans="1:5" ht="63.75">
      <c r="A44" s="30" t="s">
        <v>44</v>
      </c>
      <c r="E44" s="31" t="s">
        <v>1472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1473</v>
      </c>
      <c s="24" t="s">
        <v>287</v>
      </c>
      <c s="25" t="s">
        <v>179</v>
      </c>
      <c s="26">
        <v>424.87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1474</v>
      </c>
    </row>
    <row r="48" spans="1:5" ht="63.75">
      <c r="A48" s="30" t="s">
        <v>44</v>
      </c>
      <c r="E48" s="31" t="s">
        <v>1475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1476</v>
      </c>
    </row>
    <row r="52" spans="1:5" ht="12.75">
      <c r="A52" s="30" t="s">
        <v>44</v>
      </c>
      <c r="E52" s="31" t="s">
        <v>1477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1470</v>
      </c>
      <c s="24" t="s">
        <v>302</v>
      </c>
      <c s="25" t="s">
        <v>179</v>
      </c>
      <c s="26">
        <v>263.35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1478</v>
      </c>
    </row>
    <row r="56" spans="1:5" ht="63.75">
      <c r="A56" s="30" t="s">
        <v>44</v>
      </c>
      <c r="E56" s="31" t="s">
        <v>1479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301</v>
      </c>
      <c s="18" t="s">
        <v>1473</v>
      </c>
      <c s="24" t="s">
        <v>302</v>
      </c>
      <c s="25" t="s">
        <v>179</v>
      </c>
      <c s="26">
        <v>131.45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1480</v>
      </c>
    </row>
    <row r="60" spans="1:5" ht="38.25">
      <c r="A60" s="30" t="s">
        <v>44</v>
      </c>
      <c r="E60" s="31" t="s">
        <v>1481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1482</v>
      </c>
      <c s="18" t="s">
        <v>45</v>
      </c>
      <c s="24" t="s">
        <v>1483</v>
      </c>
      <c s="25" t="s">
        <v>179</v>
      </c>
      <c s="26">
        <v>120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1484</v>
      </c>
    </row>
    <row r="64" spans="1:5" ht="12.75">
      <c r="A64" s="30" t="s">
        <v>44</v>
      </c>
      <c r="E64" s="31" t="s">
        <v>1485</v>
      </c>
    </row>
    <row r="65" spans="1:5" ht="267.75">
      <c r="A65" t="s">
        <v>46</v>
      </c>
      <c r="E65" s="29" t="s">
        <v>273</v>
      </c>
    </row>
    <row r="66" spans="1:16" ht="12.75">
      <c r="A66" s="18" t="s">
        <v>37</v>
      </c>
      <c s="23" t="s">
        <v>93</v>
      </c>
      <c s="23" t="s">
        <v>1148</v>
      </c>
      <c s="18" t="s">
        <v>45</v>
      </c>
      <c s="24" t="s">
        <v>1149</v>
      </c>
      <c s="25" t="s">
        <v>179</v>
      </c>
      <c s="26">
        <v>23.634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1486</v>
      </c>
    </row>
    <row r="68" spans="1:5" ht="76.5">
      <c r="A68" s="30" t="s">
        <v>44</v>
      </c>
      <c r="E68" s="31" t="s">
        <v>1487</v>
      </c>
    </row>
    <row r="69" spans="1:5" ht="38.25">
      <c r="A69" t="s">
        <v>46</v>
      </c>
      <c r="E69" s="29" t="s">
        <v>323</v>
      </c>
    </row>
    <row r="70" spans="1:16" ht="12.75">
      <c r="A70" s="18" t="s">
        <v>37</v>
      </c>
      <c s="23" t="s">
        <v>99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1488</v>
      </c>
    </row>
    <row r="72" spans="1:5" ht="12.75">
      <c r="A72" s="30" t="s">
        <v>44</v>
      </c>
      <c r="E72" s="31" t="s">
        <v>1489</v>
      </c>
    </row>
    <row r="73" spans="1:5" ht="25.5">
      <c r="A73" t="s">
        <v>46</v>
      </c>
      <c r="E73" s="29" t="s">
        <v>328</v>
      </c>
    </row>
    <row r="74" spans="1:16" ht="12.75">
      <c r="A74" s="18" t="s">
        <v>37</v>
      </c>
      <c s="23" t="s">
        <v>103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1490</v>
      </c>
    </row>
    <row r="76" spans="1:5" ht="12.75">
      <c r="A76" s="30" t="s">
        <v>44</v>
      </c>
      <c r="E76" s="31" t="s">
        <v>1491</v>
      </c>
    </row>
    <row r="77" spans="1:5" ht="38.25">
      <c r="A77" t="s">
        <v>46</v>
      </c>
      <c r="E77" s="29" t="s">
        <v>332</v>
      </c>
    </row>
    <row r="78" spans="1:18" ht="12.75" customHeight="1">
      <c r="A78" s="5" t="s">
        <v>35</v>
      </c>
      <c s="5"/>
      <c s="35" t="s">
        <v>17</v>
      </c>
      <c s="5"/>
      <c s="21" t="s">
        <v>343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37</v>
      </c>
      <c s="23" t="s">
        <v>107</v>
      </c>
      <c s="23" t="s">
        <v>1492</v>
      </c>
      <c s="18" t="s">
        <v>45</v>
      </c>
      <c s="24" t="s">
        <v>1493</v>
      </c>
      <c s="25" t="s">
        <v>196</v>
      </c>
      <c s="26">
        <v>37.5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1494</v>
      </c>
    </row>
    <row r="81" spans="1:5" ht="38.25">
      <c r="A81" s="30" t="s">
        <v>44</v>
      </c>
      <c r="E81" s="31" t="s">
        <v>1495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179</v>
      </c>
      <c s="26">
        <v>3.45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1498</v>
      </c>
    </row>
    <row r="85" spans="1:5" ht="38.25">
      <c r="A85" s="30" t="s">
        <v>44</v>
      </c>
      <c r="E85" s="31" t="s">
        <v>1499</v>
      </c>
    </row>
    <row r="86" spans="1:5" ht="51">
      <c r="A86" t="s">
        <v>46</v>
      </c>
      <c r="E86" s="29" t="s">
        <v>1500</v>
      </c>
    </row>
    <row r="87" spans="1:16" ht="12.75">
      <c r="A87" s="18" t="s">
        <v>37</v>
      </c>
      <c s="23" t="s">
        <v>115</v>
      </c>
      <c s="23" t="s">
        <v>1501</v>
      </c>
      <c s="18" t="s">
        <v>45</v>
      </c>
      <c s="24" t="s">
        <v>1502</v>
      </c>
      <c s="25" t="s">
        <v>179</v>
      </c>
      <c s="26">
        <v>1.046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1503</v>
      </c>
    </row>
    <row r="89" spans="1:5" ht="63.75">
      <c r="A89" s="30" t="s">
        <v>44</v>
      </c>
      <c r="E89" s="31" t="s">
        <v>1504</v>
      </c>
    </row>
    <row r="90" spans="1:5" ht="51">
      <c r="A90" t="s">
        <v>46</v>
      </c>
      <c r="E90" s="29" t="s">
        <v>1500</v>
      </c>
    </row>
    <row r="91" spans="1:16" ht="12.75">
      <c r="A91" s="18" t="s">
        <v>37</v>
      </c>
      <c s="23" t="s">
        <v>120</v>
      </c>
      <c s="23" t="s">
        <v>1505</v>
      </c>
      <c s="18" t="s">
        <v>45</v>
      </c>
      <c s="24" t="s">
        <v>1506</v>
      </c>
      <c s="25" t="s">
        <v>179</v>
      </c>
      <c s="26">
        <v>255.732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1507</v>
      </c>
    </row>
    <row r="93" spans="1:5" ht="63.75">
      <c r="A93" s="30" t="s">
        <v>44</v>
      </c>
      <c r="E93" s="31" t="s">
        <v>1508</v>
      </c>
    </row>
    <row r="94" spans="1:5" ht="409.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149</v>
      </c>
      <c s="26">
        <v>25.573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1512</v>
      </c>
    </row>
    <row r="97" spans="1:5" ht="12.75">
      <c r="A97" s="30" t="s">
        <v>44</v>
      </c>
      <c r="E97" s="31" t="s">
        <v>1513</v>
      </c>
    </row>
    <row r="98" spans="1:5" ht="267.75">
      <c r="A98" t="s">
        <v>46</v>
      </c>
      <c r="E98" s="29" t="s">
        <v>1514</v>
      </c>
    </row>
    <row r="99" spans="1:16" ht="12.75">
      <c r="A99" s="18" t="s">
        <v>37</v>
      </c>
      <c s="23" t="s">
        <v>130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1517</v>
      </c>
    </row>
    <row r="101" spans="1:5" ht="51">
      <c r="A101" s="30" t="s">
        <v>44</v>
      </c>
      <c r="E101" s="31" t="s">
        <v>1518</v>
      </c>
    </row>
    <row r="102" spans="1:5" ht="331.5">
      <c r="A102" t="s">
        <v>46</v>
      </c>
      <c r="E102" s="29" t="s">
        <v>1519</v>
      </c>
    </row>
    <row r="103" spans="1:16" ht="12.75">
      <c r="A103" s="18" t="s">
        <v>37</v>
      </c>
      <c s="23" t="s">
        <v>135</v>
      </c>
      <c s="23" t="s">
        <v>1520</v>
      </c>
      <c s="18" t="s">
        <v>45</v>
      </c>
      <c s="24" t="s">
        <v>1521</v>
      </c>
      <c s="25" t="s">
        <v>149</v>
      </c>
      <c s="26">
        <v>24.88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1522</v>
      </c>
    </row>
    <row r="105" spans="1:5" ht="51">
      <c r="A105" s="30" t="s">
        <v>44</v>
      </c>
      <c r="E105" s="31" t="s">
        <v>1518</v>
      </c>
    </row>
    <row r="106" spans="1:5" ht="12.75">
      <c r="A106" t="s">
        <v>46</v>
      </c>
      <c r="E106" s="29" t="s">
        <v>1523</v>
      </c>
    </row>
    <row r="107" spans="1:16" ht="12.75">
      <c r="A107" s="18" t="s">
        <v>37</v>
      </c>
      <c s="23" t="s">
        <v>140</v>
      </c>
      <c s="23" t="s">
        <v>1524</v>
      </c>
      <c s="18" t="s">
        <v>45</v>
      </c>
      <c s="24" t="s">
        <v>1525</v>
      </c>
      <c s="25" t="s">
        <v>196</v>
      </c>
      <c s="26">
        <v>402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51">
      <c r="A108" s="28" t="s">
        <v>42</v>
      </c>
      <c r="E108" s="29" t="s">
        <v>1526</v>
      </c>
    </row>
    <row r="109" spans="1:5" ht="63.75">
      <c r="A109" s="30" t="s">
        <v>44</v>
      </c>
      <c r="E109" s="31" t="s">
        <v>1527</v>
      </c>
    </row>
    <row r="110" spans="1:5" ht="191.25">
      <c r="A110" t="s">
        <v>46</v>
      </c>
      <c r="E110" s="29" t="s">
        <v>384</v>
      </c>
    </row>
    <row r="111" spans="1:16" ht="12.75">
      <c r="A111" s="18" t="s">
        <v>37</v>
      </c>
      <c s="23" t="s">
        <v>318</v>
      </c>
      <c s="23" t="s">
        <v>1528</v>
      </c>
      <c s="18" t="s">
        <v>45</v>
      </c>
      <c s="24" t="s">
        <v>1529</v>
      </c>
      <c s="25" t="s">
        <v>179</v>
      </c>
      <c s="26">
        <v>9.11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1530</v>
      </c>
    </row>
    <row r="113" spans="1:5" ht="38.25">
      <c r="A113" s="30" t="s">
        <v>44</v>
      </c>
      <c r="E113" s="31" t="s">
        <v>1531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1532</v>
      </c>
      <c s="18" t="s">
        <v>45</v>
      </c>
      <c s="24" t="s">
        <v>1533</v>
      </c>
      <c s="25" t="s">
        <v>179</v>
      </c>
      <c s="26">
        <v>55.016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1534</v>
      </c>
    </row>
    <row r="117" spans="1:5" ht="38.25">
      <c r="A117" s="30" t="s">
        <v>44</v>
      </c>
      <c r="E117" s="31" t="s">
        <v>1535</v>
      </c>
    </row>
    <row r="118" spans="1:5" ht="369.75">
      <c r="A118" t="s">
        <v>46</v>
      </c>
      <c r="E118" s="29" t="s">
        <v>389</v>
      </c>
    </row>
    <row r="119" spans="1:16" ht="12.75">
      <c r="A119" s="18" t="s">
        <v>37</v>
      </c>
      <c s="23" t="s">
        <v>329</v>
      </c>
      <c s="23" t="s">
        <v>1536</v>
      </c>
      <c s="18" t="s">
        <v>45</v>
      </c>
      <c s="24" t="s">
        <v>1537</v>
      </c>
      <c s="25" t="s">
        <v>149</v>
      </c>
      <c s="26">
        <v>8.803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1538</v>
      </c>
    </row>
    <row r="121" spans="1:5" ht="12.75">
      <c r="A121" s="30" t="s">
        <v>44</v>
      </c>
      <c r="E121" s="31" t="s">
        <v>1539</v>
      </c>
    </row>
    <row r="122" spans="1:5" ht="267.75">
      <c r="A122" t="s">
        <v>46</v>
      </c>
      <c r="E122" s="29" t="s">
        <v>1540</v>
      </c>
    </row>
    <row r="123" spans="1:16" ht="12.75">
      <c r="A123" s="18" t="s">
        <v>37</v>
      </c>
      <c s="23" t="s">
        <v>333</v>
      </c>
      <c s="23" t="s">
        <v>1541</v>
      </c>
      <c s="18" t="s">
        <v>45</v>
      </c>
      <c s="24" t="s">
        <v>1542</v>
      </c>
      <c s="25" t="s">
        <v>165</v>
      </c>
      <c s="26">
        <v>331.2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1543</v>
      </c>
    </row>
    <row r="125" spans="1:5" ht="38.25">
      <c r="A125" s="30" t="s">
        <v>44</v>
      </c>
      <c r="E125" s="31" t="s">
        <v>1544</v>
      </c>
    </row>
    <row r="126" spans="1:5" ht="102">
      <c r="A126" t="s">
        <v>46</v>
      </c>
      <c r="E126" s="29" t="s">
        <v>1545</v>
      </c>
    </row>
    <row r="127" spans="1:16" ht="12.75">
      <c r="A127" s="18" t="s">
        <v>37</v>
      </c>
      <c s="23" t="s">
        <v>337</v>
      </c>
      <c s="23" t="s">
        <v>1546</v>
      </c>
      <c s="18" t="s">
        <v>45</v>
      </c>
      <c s="24" t="s">
        <v>1547</v>
      </c>
      <c s="25" t="s">
        <v>165</v>
      </c>
      <c s="26">
        <v>165.6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1548</v>
      </c>
    </row>
    <row r="129" spans="1:5" ht="38.25">
      <c r="A129" s="30" t="s">
        <v>44</v>
      </c>
      <c r="E129" s="31" t="s">
        <v>1549</v>
      </c>
    </row>
    <row r="130" spans="1:5" ht="102">
      <c r="A130" t="s">
        <v>46</v>
      </c>
      <c r="E130" s="29" t="s">
        <v>1550</v>
      </c>
    </row>
    <row r="131" spans="1:18" ht="12.75" customHeight="1">
      <c r="A131" s="5" t="s">
        <v>35</v>
      </c>
      <c s="5"/>
      <c s="35" t="s">
        <v>16</v>
      </c>
      <c s="5"/>
      <c s="21" t="s">
        <v>390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8" t="s">
        <v>37</v>
      </c>
      <c s="23" t="s">
        <v>344</v>
      </c>
      <c s="23" t="s">
        <v>1551</v>
      </c>
      <c s="18" t="s">
        <v>45</v>
      </c>
      <c s="24" t="s">
        <v>1552</v>
      </c>
      <c s="25" t="s">
        <v>678</v>
      </c>
      <c s="26">
        <v>1235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1553</v>
      </c>
    </row>
    <row r="134" spans="1:5" ht="38.25">
      <c r="A134" s="30" t="s">
        <v>44</v>
      </c>
      <c r="E134" s="31" t="s">
        <v>1554</v>
      </c>
    </row>
    <row r="135" spans="1:5" ht="25.5">
      <c r="A135" t="s">
        <v>46</v>
      </c>
      <c r="E135" s="29" t="s">
        <v>1555</v>
      </c>
    </row>
    <row r="136" spans="1:16" ht="12.75">
      <c r="A136" s="18" t="s">
        <v>37</v>
      </c>
      <c s="23" t="s">
        <v>349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42</v>
      </c>
      <c r="E137" s="29" t="s">
        <v>1556</v>
      </c>
    </row>
    <row r="138" spans="1:5" ht="89.25">
      <c r="A138" s="30" t="s">
        <v>44</v>
      </c>
      <c r="E138" s="31" t="s">
        <v>1557</v>
      </c>
    </row>
    <row r="139" spans="1:5" ht="382.5">
      <c r="A139" t="s">
        <v>46</v>
      </c>
      <c r="E139" s="29" t="s">
        <v>395</v>
      </c>
    </row>
    <row r="140" spans="1:16" ht="12.75">
      <c r="A140" s="18" t="s">
        <v>37</v>
      </c>
      <c s="23" t="s">
        <v>355</v>
      </c>
      <c s="23" t="s">
        <v>1558</v>
      </c>
      <c s="18" t="s">
        <v>45</v>
      </c>
      <c s="24" t="s">
        <v>1559</v>
      </c>
      <c s="25" t="s">
        <v>149</v>
      </c>
      <c s="26">
        <v>9.863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1560</v>
      </c>
    </row>
    <row r="142" spans="1:5" ht="12.75">
      <c r="A142" s="30" t="s">
        <v>44</v>
      </c>
      <c r="E142" s="31" t="s">
        <v>1561</v>
      </c>
    </row>
    <row r="143" spans="1:5" ht="242.25">
      <c r="A143" t="s">
        <v>46</v>
      </c>
      <c r="E143" s="29" t="s">
        <v>401</v>
      </c>
    </row>
    <row r="144" spans="1:16" ht="12.75">
      <c r="A144" s="18" t="s">
        <v>37</v>
      </c>
      <c s="23" t="s">
        <v>361</v>
      </c>
      <c s="23" t="s">
        <v>1562</v>
      </c>
      <c s="18" t="s">
        <v>45</v>
      </c>
      <c s="24" t="s">
        <v>1563</v>
      </c>
      <c s="25" t="s">
        <v>179</v>
      </c>
      <c s="26">
        <v>348.589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42</v>
      </c>
      <c r="E145" s="29" t="s">
        <v>1564</v>
      </c>
    </row>
    <row r="146" spans="1:5" ht="229.5">
      <c r="A146" s="30" t="s">
        <v>44</v>
      </c>
      <c r="E146" s="31" t="s">
        <v>1565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1566</v>
      </c>
      <c s="18" t="s">
        <v>45</v>
      </c>
      <c s="24" t="s">
        <v>1567</v>
      </c>
      <c s="25" t="s">
        <v>149</v>
      </c>
      <c s="26">
        <v>48.802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1568</v>
      </c>
    </row>
    <row r="150" spans="1:5" ht="25.5">
      <c r="A150" s="30" t="s">
        <v>44</v>
      </c>
      <c r="E150" s="31" t="s">
        <v>1569</v>
      </c>
    </row>
    <row r="151" spans="1:5" ht="267.75">
      <c r="A151" t="s">
        <v>46</v>
      </c>
      <c r="E151" s="29" t="s">
        <v>1540</v>
      </c>
    </row>
    <row r="152" spans="1:16" ht="12.75">
      <c r="A152" s="18" t="s">
        <v>37</v>
      </c>
      <c s="23" t="s">
        <v>373</v>
      </c>
      <c s="23" t="s">
        <v>1570</v>
      </c>
      <c s="18" t="s">
        <v>45</v>
      </c>
      <c s="24" t="s">
        <v>1571</v>
      </c>
      <c s="25" t="s">
        <v>179</v>
      </c>
      <c s="26">
        <v>9.366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42</v>
      </c>
      <c r="E153" s="29" t="s">
        <v>1572</v>
      </c>
    </row>
    <row r="154" spans="1:5" ht="38.25">
      <c r="A154" s="30" t="s">
        <v>44</v>
      </c>
      <c r="E154" s="31" t="s">
        <v>1573</v>
      </c>
    </row>
    <row r="155" spans="1:5" ht="369.75">
      <c r="A155" t="s">
        <v>46</v>
      </c>
      <c r="E155" s="29" t="s">
        <v>407</v>
      </c>
    </row>
    <row r="156" spans="1:16" ht="12.75">
      <c r="A156" s="18" t="s">
        <v>37</v>
      </c>
      <c s="23" t="s">
        <v>379</v>
      </c>
      <c s="23" t="s">
        <v>1574</v>
      </c>
      <c s="18" t="s">
        <v>45</v>
      </c>
      <c s="24" t="s">
        <v>1575</v>
      </c>
      <c s="25" t="s">
        <v>149</v>
      </c>
      <c s="26">
        <v>1.686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1576</v>
      </c>
    </row>
    <row r="158" spans="1:5" ht="12.75">
      <c r="A158" s="30" t="s">
        <v>44</v>
      </c>
      <c r="E158" s="31" t="s">
        <v>1577</v>
      </c>
    </row>
    <row r="159" spans="1:5" ht="267.75">
      <c r="A159" t="s">
        <v>46</v>
      </c>
      <c r="E159" s="29" t="s">
        <v>1540</v>
      </c>
    </row>
    <row r="160" spans="1:18" ht="12.75" customHeight="1">
      <c r="A160" s="5" t="s">
        <v>35</v>
      </c>
      <c s="5"/>
      <c s="35" t="s">
        <v>25</v>
      </c>
      <c s="5"/>
      <c s="21" t="s">
        <v>402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0+I161+I165+I169+I173+I177+I181+I185+I189+I193+I197+I201+I205+I209+I213+I217+I221+I225+I229</f>
      </c>
      <c>
        <f>0+O161+O165+O169+O173+O177+O181+O185+O189+O193+O197+O201+O205+O209+O213+O217+O221+O225+O229</f>
      </c>
    </row>
    <row r="161" spans="1:16" ht="12.75">
      <c r="A161" s="18" t="s">
        <v>37</v>
      </c>
      <c s="23" t="s">
        <v>385</v>
      </c>
      <c s="23" t="s">
        <v>1578</v>
      </c>
      <c s="18" t="s">
        <v>45</v>
      </c>
      <c s="24" t="s">
        <v>1579</v>
      </c>
      <c s="25" t="s">
        <v>179</v>
      </c>
      <c s="26">
        <v>33.498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42</v>
      </c>
      <c r="E162" s="29" t="s">
        <v>1580</v>
      </c>
    </row>
    <row r="163" spans="1:5" ht="38.25">
      <c r="A163" s="30" t="s">
        <v>44</v>
      </c>
      <c r="E163" s="31" t="s">
        <v>1581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1582</v>
      </c>
      <c s="18" t="s">
        <v>45</v>
      </c>
      <c s="24" t="s">
        <v>1583</v>
      </c>
      <c s="25" t="s">
        <v>149</v>
      </c>
      <c s="26">
        <v>6.7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1584</v>
      </c>
    </row>
    <row r="167" spans="1:5" ht="12.75">
      <c r="A167" s="30" t="s">
        <v>44</v>
      </c>
      <c r="E167" s="31" t="s">
        <v>1585</v>
      </c>
    </row>
    <row r="168" spans="1:5" ht="267.75">
      <c r="A168" t="s">
        <v>46</v>
      </c>
      <c r="E168" s="29" t="s">
        <v>1540</v>
      </c>
    </row>
    <row r="169" spans="1:16" ht="12.75">
      <c r="A169" s="18" t="s">
        <v>37</v>
      </c>
      <c s="23" t="s">
        <v>396</v>
      </c>
      <c s="23" t="s">
        <v>1586</v>
      </c>
      <c s="18" t="s">
        <v>45</v>
      </c>
      <c s="24" t="s">
        <v>1587</v>
      </c>
      <c s="25" t="s">
        <v>179</v>
      </c>
      <c s="26">
        <v>860.278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1588</v>
      </c>
    </row>
    <row r="171" spans="1:5" ht="165.75">
      <c r="A171" s="30" t="s">
        <v>44</v>
      </c>
      <c r="E171" s="31" t="s">
        <v>1589</v>
      </c>
    </row>
    <row r="172" spans="1:5" ht="369.75">
      <c r="A172" t="s">
        <v>46</v>
      </c>
      <c r="E172" s="29" t="s">
        <v>407</v>
      </c>
    </row>
    <row r="173" spans="1:16" ht="12.75">
      <c r="A173" s="18" t="s">
        <v>37</v>
      </c>
      <c s="23" t="s">
        <v>403</v>
      </c>
      <c s="23" t="s">
        <v>1590</v>
      </c>
      <c s="18" t="s">
        <v>45</v>
      </c>
      <c s="24" t="s">
        <v>1591</v>
      </c>
      <c s="25" t="s">
        <v>149</v>
      </c>
      <c s="26">
        <v>137.644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1538</v>
      </c>
    </row>
    <row r="175" spans="1:5" ht="12.75">
      <c r="A175" s="30" t="s">
        <v>44</v>
      </c>
      <c r="E175" s="31" t="s">
        <v>1592</v>
      </c>
    </row>
    <row r="176" spans="1:5" ht="267.75">
      <c r="A176" t="s">
        <v>46</v>
      </c>
      <c r="E176" s="29" t="s">
        <v>1593</v>
      </c>
    </row>
    <row r="177" spans="1:16" ht="12.75">
      <c r="A177" s="18" t="s">
        <v>37</v>
      </c>
      <c s="23" t="s">
        <v>408</v>
      </c>
      <c s="23" t="s">
        <v>1594</v>
      </c>
      <c s="18" t="s">
        <v>45</v>
      </c>
      <c s="24" t="s">
        <v>1595</v>
      </c>
      <c s="25" t="s">
        <v>149</v>
      </c>
      <c s="26">
        <v>22.404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38.25">
      <c r="A178" s="28" t="s">
        <v>42</v>
      </c>
      <c r="E178" s="29" t="s">
        <v>1596</v>
      </c>
    </row>
    <row r="179" spans="1:5" ht="76.5">
      <c r="A179" s="30" t="s">
        <v>44</v>
      </c>
      <c r="E179" s="31" t="s">
        <v>1597</v>
      </c>
    </row>
    <row r="180" spans="1:5" ht="255">
      <c r="A180" t="s">
        <v>46</v>
      </c>
      <c r="E180" s="29" t="s">
        <v>1598</v>
      </c>
    </row>
    <row r="181" spans="1:16" ht="12.75">
      <c r="A181" s="18" t="s">
        <v>37</v>
      </c>
      <c s="23" t="s">
        <v>413</v>
      </c>
      <c s="23" t="s">
        <v>1599</v>
      </c>
      <c s="18" t="s">
        <v>45</v>
      </c>
      <c s="24" t="s">
        <v>1600</v>
      </c>
      <c s="25" t="s">
        <v>196</v>
      </c>
      <c s="26">
        <v>27.945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42</v>
      </c>
      <c r="E182" s="29" t="s">
        <v>1601</v>
      </c>
    </row>
    <row r="183" spans="1:5" ht="38.25">
      <c r="A183" s="30" t="s">
        <v>44</v>
      </c>
      <c r="E183" s="31" t="s">
        <v>1602</v>
      </c>
    </row>
    <row r="184" spans="1:5" ht="51">
      <c r="A184" t="s">
        <v>46</v>
      </c>
      <c r="E184" s="29" t="s">
        <v>1603</v>
      </c>
    </row>
    <row r="185" spans="1:16" ht="12.75">
      <c r="A185" s="18" t="s">
        <v>37</v>
      </c>
      <c s="23" t="s">
        <v>418</v>
      </c>
      <c s="23" t="s">
        <v>1604</v>
      </c>
      <c s="18" t="s">
        <v>45</v>
      </c>
      <c s="24" t="s">
        <v>1605</v>
      </c>
      <c s="25" t="s">
        <v>89</v>
      </c>
      <c s="26">
        <v>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76.5">
      <c r="A186" s="28" t="s">
        <v>42</v>
      </c>
      <c r="E186" s="29" t="s">
        <v>1606</v>
      </c>
    </row>
    <row r="187" spans="1:5" ht="38.25">
      <c r="A187" s="30" t="s">
        <v>44</v>
      </c>
      <c r="E187" s="31" t="s">
        <v>1607</v>
      </c>
    </row>
    <row r="188" spans="1:5" ht="229.5">
      <c r="A188" t="s">
        <v>46</v>
      </c>
      <c r="E188" s="29" t="s">
        <v>1608</v>
      </c>
    </row>
    <row r="189" spans="1:16" ht="12.75">
      <c r="A189" s="18" t="s">
        <v>37</v>
      </c>
      <c s="23" t="s">
        <v>424</v>
      </c>
      <c s="23" t="s">
        <v>1609</v>
      </c>
      <c s="18" t="s">
        <v>45</v>
      </c>
      <c s="24" t="s">
        <v>1610</v>
      </c>
      <c s="25" t="s">
        <v>89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51">
      <c r="A190" s="28" t="s">
        <v>42</v>
      </c>
      <c r="E190" s="29" t="s">
        <v>1611</v>
      </c>
    </row>
    <row r="191" spans="1:5" ht="38.25">
      <c r="A191" s="30" t="s">
        <v>44</v>
      </c>
      <c r="E191" s="31" t="s">
        <v>1612</v>
      </c>
    </row>
    <row r="192" spans="1:5" ht="229.5">
      <c r="A192" t="s">
        <v>46</v>
      </c>
      <c r="E192" s="29" t="s">
        <v>1608</v>
      </c>
    </row>
    <row r="193" spans="1:16" ht="12.75">
      <c r="A193" s="18" t="s">
        <v>37</v>
      </c>
      <c s="23" t="s">
        <v>429</v>
      </c>
      <c s="23" t="s">
        <v>1613</v>
      </c>
      <c s="18" t="s">
        <v>45</v>
      </c>
      <c s="24" t="s">
        <v>1614</v>
      </c>
      <c s="25" t="s">
        <v>179</v>
      </c>
      <c s="26">
        <v>3.443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1615</v>
      </c>
    </row>
    <row r="195" spans="1:5" ht="38.25">
      <c r="A195" s="30" t="s">
        <v>44</v>
      </c>
      <c r="E195" s="31" t="s">
        <v>1616</v>
      </c>
    </row>
    <row r="196" spans="1:5" ht="229.5">
      <c r="A196" t="s">
        <v>46</v>
      </c>
      <c r="E196" s="29" t="s">
        <v>1617</v>
      </c>
    </row>
    <row r="197" spans="1:16" ht="12.75">
      <c r="A197" s="18" t="s">
        <v>37</v>
      </c>
      <c s="23" t="s">
        <v>436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1618</v>
      </c>
    </row>
    <row r="199" spans="1:5" ht="89.25">
      <c r="A199" s="30" t="s">
        <v>44</v>
      </c>
      <c r="E199" s="31" t="s">
        <v>1619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1620</v>
      </c>
      <c s="18" t="s">
        <v>1470</v>
      </c>
      <c s="24" t="s">
        <v>1621</v>
      </c>
      <c s="25" t="s">
        <v>179</v>
      </c>
      <c s="26">
        <v>125.532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1622</v>
      </c>
    </row>
    <row r="203" spans="1:5" ht="127.5">
      <c r="A203" s="30" t="s">
        <v>44</v>
      </c>
      <c r="E203" s="31" t="s">
        <v>1623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1620</v>
      </c>
      <c s="18" t="s">
        <v>1473</v>
      </c>
      <c s="24" t="s">
        <v>1621</v>
      </c>
      <c s="25" t="s">
        <v>179</v>
      </c>
      <c s="26">
        <v>7.2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1624</v>
      </c>
    </row>
    <row r="207" spans="1:5" ht="63.75">
      <c r="A207" s="30" t="s">
        <v>44</v>
      </c>
      <c r="E207" s="31" t="s">
        <v>1625</v>
      </c>
    </row>
    <row r="208" spans="1:5" ht="369.75">
      <c r="A208" t="s">
        <v>46</v>
      </c>
      <c r="E208" s="29" t="s">
        <v>407</v>
      </c>
    </row>
    <row r="209" spans="1:16" ht="12.75">
      <c r="A209" s="18" t="s">
        <v>37</v>
      </c>
      <c s="23" t="s">
        <v>452</v>
      </c>
      <c s="23" t="s">
        <v>1626</v>
      </c>
      <c s="18" t="s">
        <v>45</v>
      </c>
      <c s="24" t="s">
        <v>1627</v>
      </c>
      <c s="25" t="s">
        <v>179</v>
      </c>
      <c s="26">
        <v>7.5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1628</v>
      </c>
    </row>
    <row r="211" spans="1:5" ht="38.25">
      <c r="A211" s="30" t="s">
        <v>44</v>
      </c>
      <c r="E211" s="31" t="s">
        <v>1629</v>
      </c>
    </row>
    <row r="212" spans="1:5" ht="369.75">
      <c r="A212" t="s">
        <v>46</v>
      </c>
      <c r="E212" s="29" t="s">
        <v>1630</v>
      </c>
    </row>
    <row r="213" spans="1:16" ht="12.75">
      <c r="A213" s="18" t="s">
        <v>37</v>
      </c>
      <c s="23" t="s">
        <v>458</v>
      </c>
      <c s="23" t="s">
        <v>1631</v>
      </c>
      <c s="18" t="s">
        <v>45</v>
      </c>
      <c s="24" t="s">
        <v>1632</v>
      </c>
      <c s="25" t="s">
        <v>179</v>
      </c>
      <c s="26">
        <v>154.1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38.25">
      <c r="A214" s="28" t="s">
        <v>42</v>
      </c>
      <c r="E214" s="29" t="s">
        <v>1633</v>
      </c>
    </row>
    <row r="215" spans="1:5" ht="63.75">
      <c r="A215" s="30" t="s">
        <v>44</v>
      </c>
      <c r="E215" s="31" t="s">
        <v>1634</v>
      </c>
    </row>
    <row r="216" spans="1:5" ht="38.25">
      <c r="A216" t="s">
        <v>46</v>
      </c>
      <c r="E216" s="29" t="s">
        <v>354</v>
      </c>
    </row>
    <row r="217" spans="1:16" ht="12.75">
      <c r="A217" s="18" t="s">
        <v>37</v>
      </c>
      <c s="23" t="s">
        <v>463</v>
      </c>
      <c s="23" t="s">
        <v>1635</v>
      </c>
      <c s="18" t="s">
        <v>45</v>
      </c>
      <c s="24" t="s">
        <v>1636</v>
      </c>
      <c s="25" t="s">
        <v>179</v>
      </c>
      <c s="26">
        <v>36.72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1637</v>
      </c>
    </row>
    <row r="219" spans="1:5" ht="38.25">
      <c r="A219" s="30" t="s">
        <v>44</v>
      </c>
      <c r="E219" s="31" t="s">
        <v>1638</v>
      </c>
    </row>
    <row r="220" spans="1:5" ht="293.25">
      <c r="A220" t="s">
        <v>46</v>
      </c>
      <c r="E220" s="29" t="s">
        <v>1639</v>
      </c>
    </row>
    <row r="221" spans="1:16" ht="12.75">
      <c r="A221" s="18" t="s">
        <v>37</v>
      </c>
      <c s="23" t="s">
        <v>468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1640</v>
      </c>
    </row>
    <row r="223" spans="1:5" ht="38.25">
      <c r="A223" s="30" t="s">
        <v>44</v>
      </c>
      <c r="E223" s="31" t="s">
        <v>1641</v>
      </c>
    </row>
    <row r="224" spans="1:5" ht="51">
      <c r="A224" t="s">
        <v>46</v>
      </c>
      <c r="E224" s="29" t="s">
        <v>423</v>
      </c>
    </row>
    <row r="225" spans="1:16" ht="12.75">
      <c r="A225" s="18" t="s">
        <v>37</v>
      </c>
      <c s="23" t="s">
        <v>473</v>
      </c>
      <c s="23" t="s">
        <v>1642</v>
      </c>
      <c s="18" t="s">
        <v>45</v>
      </c>
      <c s="24" t="s">
        <v>1643</v>
      </c>
      <c s="25" t="s">
        <v>179</v>
      </c>
      <c s="26">
        <v>250.56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42</v>
      </c>
      <c r="E226" s="29" t="s">
        <v>1644</v>
      </c>
    </row>
    <row r="227" spans="1:5" ht="63.75">
      <c r="A227" s="30" t="s">
        <v>44</v>
      </c>
      <c r="E227" s="31" t="s">
        <v>1645</v>
      </c>
    </row>
    <row r="228" spans="1:5" ht="51">
      <c r="A228" t="s">
        <v>46</v>
      </c>
      <c r="E228" s="29" t="s">
        <v>1646</v>
      </c>
    </row>
    <row r="229" spans="1:16" ht="12.75">
      <c r="A229" s="18" t="s">
        <v>37</v>
      </c>
      <c s="23" t="s">
        <v>479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1647</v>
      </c>
    </row>
    <row r="231" spans="1:5" ht="153">
      <c r="A231" s="30" t="s">
        <v>44</v>
      </c>
      <c r="E231" s="31" t="s">
        <v>1648</v>
      </c>
    </row>
    <row r="232" spans="1:5" ht="102">
      <c r="A232" t="s">
        <v>46</v>
      </c>
      <c r="E232" s="29" t="s">
        <v>428</v>
      </c>
    </row>
    <row r="233" spans="1:18" ht="12.75" customHeight="1">
      <c r="A233" s="5" t="s">
        <v>35</v>
      </c>
      <c s="5"/>
      <c s="35" t="s">
        <v>27</v>
      </c>
      <c s="5"/>
      <c s="21" t="s">
        <v>435</v>
      </c>
      <c s="5"/>
      <c s="5"/>
      <c s="5"/>
      <c s="36">
        <f>0+Q233</f>
      </c>
      <c r="O233">
        <f>0+R233</f>
      </c>
      <c r="Q233">
        <f>0+I234+I238+I242+I246+I250+I254+I258</f>
      </c>
      <c>
        <f>0+O234+O238+O242+O246+O250+O254+O258</f>
      </c>
    </row>
    <row r="234" spans="1:16" ht="12.75">
      <c r="A234" s="18" t="s">
        <v>37</v>
      </c>
      <c s="23" t="s">
        <v>484</v>
      </c>
      <c s="23" t="s">
        <v>464</v>
      </c>
      <c s="18" t="s">
        <v>1470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1649</v>
      </c>
    </row>
    <row r="236" spans="1:5" ht="12.75">
      <c r="A236" s="30" t="s">
        <v>44</v>
      </c>
      <c r="E236" s="31" t="s">
        <v>1650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464</v>
      </c>
      <c s="18" t="s">
        <v>1473</v>
      </c>
      <c s="24" t="s">
        <v>465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25.5">
      <c r="A239" s="28" t="s">
        <v>42</v>
      </c>
      <c r="E239" s="29" t="s">
        <v>1651</v>
      </c>
    </row>
    <row r="240" spans="1:5" ht="12.75">
      <c r="A240" s="30" t="s">
        <v>44</v>
      </c>
      <c r="E240" s="31" t="s">
        <v>1652</v>
      </c>
    </row>
    <row r="241" spans="1:5" ht="51">
      <c r="A241" t="s">
        <v>46</v>
      </c>
      <c r="E241" s="29" t="s">
        <v>462</v>
      </c>
    </row>
    <row r="242" spans="1:16" ht="12.75">
      <c r="A242" s="18" t="s">
        <v>37</v>
      </c>
      <c s="23" t="s">
        <v>495</v>
      </c>
      <c s="23" t="s">
        <v>1653</v>
      </c>
      <c s="18" t="s">
        <v>45</v>
      </c>
      <c s="24" t="s">
        <v>1654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1655</v>
      </c>
    </row>
    <row r="244" spans="1:5" ht="12.75">
      <c r="A244" s="30" t="s">
        <v>44</v>
      </c>
      <c r="E244" s="31" t="s">
        <v>1656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1657</v>
      </c>
      <c s="18" t="s">
        <v>45</v>
      </c>
      <c s="24" t="s">
        <v>1658</v>
      </c>
      <c s="25" t="s">
        <v>165</v>
      </c>
      <c s="26">
        <v>968.3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1659</v>
      </c>
    </row>
    <row r="248" spans="1:5" ht="12.75">
      <c r="A248" s="30" t="s">
        <v>44</v>
      </c>
      <c r="E248" s="31" t="s">
        <v>1656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1660</v>
      </c>
      <c s="18" t="s">
        <v>45</v>
      </c>
      <c s="24" t="s">
        <v>1661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1662</v>
      </c>
    </row>
    <row r="252" spans="1:5" ht="38.25">
      <c r="A252" s="30" t="s">
        <v>44</v>
      </c>
      <c r="E252" s="31" t="s">
        <v>1663</v>
      </c>
    </row>
    <row r="253" spans="1:5" ht="140.25">
      <c r="A253" t="s">
        <v>46</v>
      </c>
      <c r="E253" s="29" t="s">
        <v>478</v>
      </c>
    </row>
    <row r="254" spans="1:16" ht="12.75">
      <c r="A254" s="18" t="s">
        <v>37</v>
      </c>
      <c s="23" t="s">
        <v>511</v>
      </c>
      <c s="23" t="s">
        <v>1664</v>
      </c>
      <c s="18" t="s">
        <v>45</v>
      </c>
      <c s="24" t="s">
        <v>1665</v>
      </c>
      <c s="25" t="s">
        <v>165</v>
      </c>
      <c s="26">
        <v>991.3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1666</v>
      </c>
    </row>
    <row r="256" spans="1:5" ht="12.75">
      <c r="A256" s="30" t="s">
        <v>44</v>
      </c>
      <c r="E256" s="31" t="s">
        <v>1667</v>
      </c>
    </row>
    <row r="257" spans="1:5" ht="25.5">
      <c r="A257" t="s">
        <v>46</v>
      </c>
      <c r="E257" s="29" t="s">
        <v>1668</v>
      </c>
    </row>
    <row r="258" spans="1:16" ht="12.75">
      <c r="A258" s="18" t="s">
        <v>37</v>
      </c>
      <c s="23" t="s">
        <v>517</v>
      </c>
      <c s="23" t="s">
        <v>1669</v>
      </c>
      <c s="18" t="s">
        <v>45</v>
      </c>
      <c s="24" t="s">
        <v>1670</v>
      </c>
      <c s="25" t="s">
        <v>196</v>
      </c>
      <c s="26">
        <v>257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25.5">
      <c r="A259" s="28" t="s">
        <v>42</v>
      </c>
      <c r="E259" s="29" t="s">
        <v>1671</v>
      </c>
    </row>
    <row r="260" spans="1:5" ht="63.75">
      <c r="A260" s="30" t="s">
        <v>44</v>
      </c>
      <c r="E260" s="31" t="s">
        <v>1672</v>
      </c>
    </row>
    <row r="261" spans="1:5" ht="38.25">
      <c r="A261" t="s">
        <v>46</v>
      </c>
      <c r="E261" s="29" t="s">
        <v>1673</v>
      </c>
    </row>
    <row r="262" spans="1:18" ht="12.75" customHeight="1">
      <c r="A262" s="5" t="s">
        <v>35</v>
      </c>
      <c s="5"/>
      <c s="35" t="s">
        <v>64</v>
      </c>
      <c s="5"/>
      <c s="21" t="s">
        <v>494</v>
      </c>
      <c s="5"/>
      <c s="5"/>
      <c s="5"/>
      <c s="36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25.5">
      <c r="A263" s="18" t="s">
        <v>37</v>
      </c>
      <c s="23" t="s">
        <v>523</v>
      </c>
      <c s="23" t="s">
        <v>1674</v>
      </c>
      <c s="18" t="s">
        <v>45</v>
      </c>
      <c s="24" t="s">
        <v>1675</v>
      </c>
      <c s="25" t="s">
        <v>165</v>
      </c>
      <c s="26">
        <v>144.031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1676</v>
      </c>
    </row>
    <row r="265" spans="1:5" ht="140.25">
      <c r="A265" s="30" t="s">
        <v>44</v>
      </c>
      <c r="E265" s="31" t="s">
        <v>1677</v>
      </c>
    </row>
    <row r="266" spans="1:5" ht="191.25">
      <c r="A266" t="s">
        <v>46</v>
      </c>
      <c r="E266" s="29" t="s">
        <v>1678</v>
      </c>
    </row>
    <row r="267" spans="1:16" ht="25.5">
      <c r="A267" s="18" t="s">
        <v>37</v>
      </c>
      <c s="23" t="s">
        <v>528</v>
      </c>
      <c s="23" t="s">
        <v>1679</v>
      </c>
      <c s="18" t="s">
        <v>45</v>
      </c>
      <c s="24" t="s">
        <v>1680</v>
      </c>
      <c s="25" t="s">
        <v>165</v>
      </c>
      <c s="26">
        <v>1052.5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25.5">
      <c r="A268" s="28" t="s">
        <v>42</v>
      </c>
      <c r="E268" s="29" t="s">
        <v>1681</v>
      </c>
    </row>
    <row r="269" spans="1:5" ht="12.75">
      <c r="A269" s="30" t="s">
        <v>44</v>
      </c>
      <c r="E269" s="31" t="s">
        <v>1682</v>
      </c>
    </row>
    <row r="270" spans="1:5" ht="204">
      <c r="A270" t="s">
        <v>46</v>
      </c>
      <c r="E270" s="29" t="s">
        <v>1683</v>
      </c>
    </row>
    <row r="271" spans="1:16" ht="12.75">
      <c r="A271" s="18" t="s">
        <v>37</v>
      </c>
      <c s="23" t="s">
        <v>533</v>
      </c>
      <c s="23" t="s">
        <v>1684</v>
      </c>
      <c s="18" t="s">
        <v>45</v>
      </c>
      <c s="24" t="s">
        <v>1685</v>
      </c>
      <c s="25" t="s">
        <v>165</v>
      </c>
      <c s="26">
        <v>114.69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1686</v>
      </c>
    </row>
    <row r="273" spans="1:5" ht="89.25">
      <c r="A273" s="30" t="s">
        <v>44</v>
      </c>
      <c r="E273" s="31" t="s">
        <v>1687</v>
      </c>
    </row>
    <row r="274" spans="1:5" ht="38.25">
      <c r="A274" t="s">
        <v>46</v>
      </c>
      <c r="E274" s="29" t="s">
        <v>1688</v>
      </c>
    </row>
    <row r="275" spans="1:16" ht="12.75">
      <c r="A275" s="18" t="s">
        <v>37</v>
      </c>
      <c s="23" t="s">
        <v>538</v>
      </c>
      <c s="23" t="s">
        <v>1689</v>
      </c>
      <c s="18" t="s">
        <v>45</v>
      </c>
      <c s="24" t="s">
        <v>1690</v>
      </c>
      <c s="25" t="s">
        <v>165</v>
      </c>
      <c s="26">
        <v>717.216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38.25">
      <c r="A276" s="28" t="s">
        <v>42</v>
      </c>
      <c r="E276" s="29" t="s">
        <v>1691</v>
      </c>
    </row>
    <row r="277" spans="1:5" ht="409.5">
      <c r="A277" s="30" t="s">
        <v>44</v>
      </c>
      <c r="E277" s="31" t="s">
        <v>1692</v>
      </c>
    </row>
    <row r="278" spans="1:5" ht="38.25">
      <c r="A278" t="s">
        <v>46</v>
      </c>
      <c r="E278" s="29" t="s">
        <v>1688</v>
      </c>
    </row>
    <row r="279" spans="1:16" ht="12.75">
      <c r="A279" s="18" t="s">
        <v>37</v>
      </c>
      <c s="23" t="s">
        <v>543</v>
      </c>
      <c s="23" t="s">
        <v>1693</v>
      </c>
      <c s="18" t="s">
        <v>45</v>
      </c>
      <c s="24" t="s">
        <v>1694</v>
      </c>
      <c s="25" t="s">
        <v>165</v>
      </c>
      <c s="26">
        <v>313.308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1695</v>
      </c>
    </row>
    <row r="281" spans="1:5" ht="38.25">
      <c r="A281" s="30" t="s">
        <v>44</v>
      </c>
      <c r="E281" s="31" t="s">
        <v>1696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1697</v>
      </c>
      <c s="18" t="s">
        <v>1470</v>
      </c>
      <c s="24" t="s">
        <v>1698</v>
      </c>
      <c s="25" t="s">
        <v>165</v>
      </c>
      <c s="26">
        <v>109.187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1699</v>
      </c>
    </row>
    <row r="285" spans="1:5" ht="63.75">
      <c r="A285" s="30" t="s">
        <v>44</v>
      </c>
      <c r="E285" s="31" t="s">
        <v>1700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1697</v>
      </c>
      <c s="18" t="s">
        <v>1473</v>
      </c>
      <c s="24" t="s">
        <v>1698</v>
      </c>
      <c s="25" t="s">
        <v>165</v>
      </c>
      <c s="26">
        <v>50.147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1701</v>
      </c>
    </row>
    <row r="289" spans="1:5" ht="38.25">
      <c r="A289" s="30" t="s">
        <v>44</v>
      </c>
      <c r="E289" s="31" t="s">
        <v>1702</v>
      </c>
    </row>
    <row r="290" spans="1:5" ht="51">
      <c r="A290" t="s">
        <v>46</v>
      </c>
      <c r="E290" s="29" t="s">
        <v>500</v>
      </c>
    </row>
    <row r="291" spans="1:16" ht="12.75">
      <c r="A291" s="18" t="s">
        <v>37</v>
      </c>
      <c s="23" t="s">
        <v>559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25.5">
      <c r="A292" s="28" t="s">
        <v>42</v>
      </c>
      <c r="E292" s="29" t="s">
        <v>1703</v>
      </c>
    </row>
    <row r="293" spans="1:5" ht="38.25">
      <c r="A293" s="30" t="s">
        <v>44</v>
      </c>
      <c r="E293" s="31" t="s">
        <v>1704</v>
      </c>
    </row>
    <row r="294" spans="1:5" ht="51">
      <c r="A294" t="s">
        <v>46</v>
      </c>
      <c r="E294" s="29" t="s">
        <v>500</v>
      </c>
    </row>
    <row r="295" spans="1:18" ht="12.75" customHeight="1">
      <c r="A295" s="5" t="s">
        <v>35</v>
      </c>
      <c s="5"/>
      <c s="35" t="s">
        <v>67</v>
      </c>
      <c s="5"/>
      <c s="21" t="s">
        <v>501</v>
      </c>
      <c s="5"/>
      <c s="5"/>
      <c s="5"/>
      <c s="36">
        <f>0+Q295</f>
      </c>
      <c r="O295">
        <f>0+R295</f>
      </c>
      <c r="Q295">
        <f>0+I296</f>
      </c>
      <c>
        <f>0+O296</f>
      </c>
    </row>
    <row r="296" spans="1:16" ht="12.75">
      <c r="A296" s="18" t="s">
        <v>37</v>
      </c>
      <c s="23" t="s">
        <v>561</v>
      </c>
      <c s="23" t="s">
        <v>1705</v>
      </c>
      <c s="18" t="s">
        <v>45</v>
      </c>
      <c s="24" t="s">
        <v>1706</v>
      </c>
      <c s="25" t="s">
        <v>89</v>
      </c>
      <c s="26">
        <v>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1707</v>
      </c>
    </row>
    <row r="298" spans="1:5" ht="38.25">
      <c r="A298" s="30" t="s">
        <v>44</v>
      </c>
      <c r="E298" s="31" t="s">
        <v>1708</v>
      </c>
    </row>
    <row r="299" spans="1:5" ht="63.75">
      <c r="A299" t="s">
        <v>46</v>
      </c>
      <c r="E299" s="29" t="s">
        <v>1709</v>
      </c>
    </row>
    <row r="300" spans="1:18" ht="12.75" customHeight="1">
      <c r="A300" s="5" t="s">
        <v>35</v>
      </c>
      <c s="5"/>
      <c s="35" t="s">
        <v>32</v>
      </c>
      <c s="5"/>
      <c s="21" t="s">
        <v>176</v>
      </c>
      <c s="5"/>
      <c s="5"/>
      <c s="5"/>
      <c s="36">
        <f>0+Q300</f>
      </c>
      <c r="O300">
        <f>0+R300</f>
      </c>
      <c r="Q300">
        <f>0+I301+I305+I309+I313+I317+I321+I325+I329+I333+I337+I341+I345+I349+I353+I357+I361+I365+I369</f>
      </c>
      <c>
        <f>0+O301+O305+O309+O313+O317+O321+O325+O329+O333+O337+O341+O345+O349+O353+O357+O361+O365+O369</f>
      </c>
    </row>
    <row r="301" spans="1:16" ht="12.75">
      <c r="A301" s="18" t="s">
        <v>37</v>
      </c>
      <c s="23" t="s">
        <v>566</v>
      </c>
      <c s="23" t="s">
        <v>1710</v>
      </c>
      <c s="18" t="s">
        <v>45</v>
      </c>
      <c s="24" t="s">
        <v>1711</v>
      </c>
      <c s="25" t="s">
        <v>196</v>
      </c>
      <c s="26">
        <v>196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1712</v>
      </c>
    </row>
    <row r="303" spans="1:5" ht="38.25">
      <c r="A303" s="30" t="s">
        <v>44</v>
      </c>
      <c r="E303" s="31" t="s">
        <v>1713</v>
      </c>
    </row>
    <row r="304" spans="1:5" ht="114.75">
      <c r="A304" t="s">
        <v>46</v>
      </c>
      <c r="E304" s="29" t="s">
        <v>1714</v>
      </c>
    </row>
    <row r="305" spans="1:16" ht="25.5">
      <c r="A305" s="18" t="s">
        <v>37</v>
      </c>
      <c s="23" t="s">
        <v>569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1715</v>
      </c>
    </row>
    <row r="307" spans="1:5" ht="38.25">
      <c r="A307" s="30" t="s">
        <v>44</v>
      </c>
      <c r="E307" s="31" t="s">
        <v>1716</v>
      </c>
    </row>
    <row r="308" spans="1:5" ht="51">
      <c r="A308" t="s">
        <v>46</v>
      </c>
      <c r="E308" s="29" t="s">
        <v>558</v>
      </c>
    </row>
    <row r="309" spans="1:16" ht="12.75">
      <c r="A309" s="18" t="s">
        <v>37</v>
      </c>
      <c s="23" t="s">
        <v>574</v>
      </c>
      <c s="23" t="s">
        <v>1717</v>
      </c>
      <c s="18" t="s">
        <v>45</v>
      </c>
      <c s="24" t="s">
        <v>1718</v>
      </c>
      <c s="25" t="s">
        <v>89</v>
      </c>
      <c s="26">
        <v>20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1719</v>
      </c>
    </row>
    <row r="311" spans="1:5" ht="38.25">
      <c r="A311" s="30" t="s">
        <v>44</v>
      </c>
      <c r="E311" s="31" t="s">
        <v>1720</v>
      </c>
    </row>
    <row r="312" spans="1:5" ht="38.25">
      <c r="A312" t="s">
        <v>46</v>
      </c>
      <c r="E312" s="29" t="s">
        <v>1721</v>
      </c>
    </row>
    <row r="313" spans="1:16" ht="12.75">
      <c r="A313" s="18" t="s">
        <v>37</v>
      </c>
      <c s="23" t="s">
        <v>578</v>
      </c>
      <c s="23" t="s">
        <v>1722</v>
      </c>
      <c s="18" t="s">
        <v>1470</v>
      </c>
      <c s="24" t="s">
        <v>1723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1724</v>
      </c>
    </row>
    <row r="315" spans="1:5" ht="12.75">
      <c r="A315" s="30" t="s">
        <v>44</v>
      </c>
      <c r="E315" s="31" t="s">
        <v>1725</v>
      </c>
    </row>
    <row r="316" spans="1:5" ht="25.5">
      <c r="A316" t="s">
        <v>46</v>
      </c>
      <c r="E316" s="29" t="s">
        <v>1726</v>
      </c>
    </row>
    <row r="317" spans="1:16" ht="12.75">
      <c r="A317" s="18" t="s">
        <v>37</v>
      </c>
      <c s="23" t="s">
        <v>582</v>
      </c>
      <c s="23" t="s">
        <v>1722</v>
      </c>
      <c s="18" t="s">
        <v>1473</v>
      </c>
      <c s="24" t="s">
        <v>1723</v>
      </c>
      <c s="25" t="s">
        <v>89</v>
      </c>
      <c s="26">
        <v>2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1727</v>
      </c>
    </row>
    <row r="319" spans="1:5" ht="12.75">
      <c r="A319" s="30" t="s">
        <v>44</v>
      </c>
      <c r="E319" s="31" t="s">
        <v>1728</v>
      </c>
    </row>
    <row r="320" spans="1:5" ht="25.5">
      <c r="A320" t="s">
        <v>46</v>
      </c>
      <c r="E320" s="29" t="s">
        <v>1726</v>
      </c>
    </row>
    <row r="321" spans="1:16" ht="25.5">
      <c r="A321" s="18" t="s">
        <v>37</v>
      </c>
      <c s="23" t="s">
        <v>586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1729</v>
      </c>
    </row>
    <row r="323" spans="1:5" ht="51">
      <c r="A323" s="30" t="s">
        <v>44</v>
      </c>
      <c r="E323" s="31" t="s">
        <v>1730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25.5">
      <c r="A326" s="28" t="s">
        <v>42</v>
      </c>
      <c r="E326" s="29" t="s">
        <v>1731</v>
      </c>
    </row>
    <row r="327" spans="1:5" ht="12.75">
      <c r="A327" s="30" t="s">
        <v>44</v>
      </c>
      <c r="E327" s="31" t="s">
        <v>1732</v>
      </c>
    </row>
    <row r="328" spans="1:5" ht="38.25">
      <c r="A328" t="s">
        <v>46</v>
      </c>
      <c r="E328" s="29" t="s">
        <v>595</v>
      </c>
    </row>
    <row r="329" spans="1:16" ht="12.75">
      <c r="A329" s="18" t="s">
        <v>37</v>
      </c>
      <c s="23" t="s">
        <v>596</v>
      </c>
      <c s="23" t="s">
        <v>1367</v>
      </c>
      <c s="18" t="s">
        <v>45</v>
      </c>
      <c s="24" t="s">
        <v>1368</v>
      </c>
      <c s="25" t="s">
        <v>196</v>
      </c>
      <c s="26">
        <v>129.2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1733</v>
      </c>
    </row>
    <row r="331" spans="1:5" ht="127.5">
      <c r="A331" s="30" t="s">
        <v>44</v>
      </c>
      <c r="E331" s="31" t="s">
        <v>1734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1735</v>
      </c>
    </row>
    <row r="335" spans="1:5" ht="63.75">
      <c r="A335" s="30" t="s">
        <v>44</v>
      </c>
      <c r="E335" s="31" t="s">
        <v>1736</v>
      </c>
    </row>
    <row r="336" spans="1:5" ht="51">
      <c r="A336" t="s">
        <v>46</v>
      </c>
      <c r="E336" s="29" t="s">
        <v>627</v>
      </c>
    </row>
    <row r="337" spans="1:16" ht="12.75">
      <c r="A337" s="18" t="s">
        <v>37</v>
      </c>
      <c s="23" t="s">
        <v>605</v>
      </c>
      <c s="23" t="s">
        <v>1737</v>
      </c>
      <c s="18" t="s">
        <v>45</v>
      </c>
      <c s="24" t="s">
        <v>1738</v>
      </c>
      <c s="25" t="s">
        <v>196</v>
      </c>
      <c s="26">
        <v>257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1739</v>
      </c>
    </row>
    <row r="339" spans="1:5" ht="63.75">
      <c r="A339" s="30" t="s">
        <v>44</v>
      </c>
      <c r="E339" s="31" t="s">
        <v>1672</v>
      </c>
    </row>
    <row r="340" spans="1:5" ht="25.5">
      <c r="A340" t="s">
        <v>46</v>
      </c>
      <c r="E340" s="29" t="s">
        <v>1292</v>
      </c>
    </row>
    <row r="341" spans="1:16" ht="12.75">
      <c r="A341" s="18" t="s">
        <v>37</v>
      </c>
      <c s="23" t="s">
        <v>610</v>
      </c>
      <c s="23" t="s">
        <v>1740</v>
      </c>
      <c s="18" t="s">
        <v>45</v>
      </c>
      <c s="24" t="s">
        <v>1741</v>
      </c>
      <c s="25" t="s">
        <v>196</v>
      </c>
      <c s="26">
        <v>16.3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1742</v>
      </c>
    </row>
    <row r="343" spans="1:5" ht="12.75">
      <c r="A343" s="30" t="s">
        <v>44</v>
      </c>
      <c r="E343" s="31" t="s">
        <v>1743</v>
      </c>
    </row>
    <row r="344" spans="1:5" ht="280.5">
      <c r="A344" t="s">
        <v>46</v>
      </c>
      <c r="E344" s="29" t="s">
        <v>1744</v>
      </c>
    </row>
    <row r="345" spans="1:16" ht="12.75">
      <c r="A345" s="18" t="s">
        <v>37</v>
      </c>
      <c s="23" t="s">
        <v>616</v>
      </c>
      <c s="23" t="s">
        <v>1745</v>
      </c>
      <c s="18" t="s">
        <v>45</v>
      </c>
      <c s="24" t="s">
        <v>1746</v>
      </c>
      <c s="25" t="s">
        <v>196</v>
      </c>
      <c s="26">
        <v>15.55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1747</v>
      </c>
    </row>
    <row r="347" spans="1:5" ht="12.75">
      <c r="A347" s="30" t="s">
        <v>44</v>
      </c>
      <c r="E347" s="31" t="s">
        <v>1748</v>
      </c>
    </row>
    <row r="348" spans="1:5" ht="280.5">
      <c r="A348" t="s">
        <v>46</v>
      </c>
      <c r="E348" s="29" t="s">
        <v>1744</v>
      </c>
    </row>
    <row r="349" spans="1:16" ht="12.75">
      <c r="A349" s="18" t="s">
        <v>37</v>
      </c>
      <c s="23" t="s">
        <v>622</v>
      </c>
      <c s="23" t="s">
        <v>1749</v>
      </c>
      <c s="18" t="s">
        <v>45</v>
      </c>
      <c s="24" t="s">
        <v>1750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1751</v>
      </c>
    </row>
    <row r="351" spans="1:5" ht="12.75">
      <c r="A351" s="30" t="s">
        <v>44</v>
      </c>
      <c r="E351" s="31" t="s">
        <v>1752</v>
      </c>
    </row>
    <row r="352" spans="1:5" ht="140.25">
      <c r="A352" t="s">
        <v>46</v>
      </c>
      <c r="E352" s="29" t="s">
        <v>1753</v>
      </c>
    </row>
    <row r="353" spans="1:16" ht="12.75">
      <c r="A353" s="18" t="s">
        <v>37</v>
      </c>
      <c s="23" t="s">
        <v>628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1754</v>
      </c>
    </row>
    <row r="355" spans="1:5" ht="63.75">
      <c r="A355" s="30" t="s">
        <v>44</v>
      </c>
      <c r="E355" s="31" t="s">
        <v>1755</v>
      </c>
    </row>
    <row r="356" spans="1:5" ht="89.25">
      <c r="A356" t="s">
        <v>46</v>
      </c>
      <c r="E356" s="29" t="s">
        <v>669</v>
      </c>
    </row>
    <row r="357" spans="1:16" ht="12.75">
      <c r="A357" s="18" t="s">
        <v>37</v>
      </c>
      <c s="23" t="s">
        <v>633</v>
      </c>
      <c s="23" t="s">
        <v>1756</v>
      </c>
      <c s="18" t="s">
        <v>45</v>
      </c>
      <c s="24" t="s">
        <v>1757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1758</v>
      </c>
    </row>
    <row r="359" spans="1:5" ht="38.25">
      <c r="A359" s="30" t="s">
        <v>44</v>
      </c>
      <c r="E359" s="31" t="s">
        <v>1759</v>
      </c>
    </row>
    <row r="360" spans="1:5" ht="38.25">
      <c r="A360" t="s">
        <v>46</v>
      </c>
      <c r="E360" s="29" t="s">
        <v>1760</v>
      </c>
    </row>
    <row r="361" spans="1:16" ht="12.75">
      <c r="A361" s="18" t="s">
        <v>37</v>
      </c>
      <c s="23" t="s">
        <v>637</v>
      </c>
      <c s="23" t="s">
        <v>1761</v>
      </c>
      <c s="18" t="s">
        <v>45</v>
      </c>
      <c s="24" t="s">
        <v>1762</v>
      </c>
      <c s="25" t="s">
        <v>89</v>
      </c>
      <c s="26">
        <v>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1763</v>
      </c>
    </row>
    <row r="363" spans="1:5" ht="12.75">
      <c r="A363" s="30" t="s">
        <v>44</v>
      </c>
      <c r="E363" s="31" t="s">
        <v>1764</v>
      </c>
    </row>
    <row r="364" spans="1:5" ht="267.75">
      <c r="A364" t="s">
        <v>46</v>
      </c>
      <c r="E364" s="29" t="s">
        <v>1765</v>
      </c>
    </row>
    <row r="365" spans="1:16" ht="12.75">
      <c r="A365" s="18" t="s">
        <v>37</v>
      </c>
      <c s="23" t="s">
        <v>642</v>
      </c>
      <c s="23" t="s">
        <v>1766</v>
      </c>
      <c s="18" t="s">
        <v>45</v>
      </c>
      <c s="24" t="s">
        <v>1767</v>
      </c>
      <c s="25" t="s">
        <v>89</v>
      </c>
      <c s="26">
        <v>17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1768</v>
      </c>
    </row>
    <row r="367" spans="1:5" ht="12.75">
      <c r="A367" s="30" t="s">
        <v>44</v>
      </c>
      <c r="E367" s="31" t="s">
        <v>1769</v>
      </c>
    </row>
    <row r="368" spans="1:5" ht="267.75">
      <c r="A368" t="s">
        <v>46</v>
      </c>
      <c r="E368" s="29" t="s">
        <v>1770</v>
      </c>
    </row>
    <row r="369" spans="1:16" ht="12.75">
      <c r="A369" s="18" t="s">
        <v>37</v>
      </c>
      <c s="23" t="s">
        <v>648</v>
      </c>
      <c s="23" t="s">
        <v>1771</v>
      </c>
      <c s="18" t="s">
        <v>45</v>
      </c>
      <c s="24" t="s">
        <v>1772</v>
      </c>
      <c s="25" t="s">
        <v>201</v>
      </c>
      <c s="26">
        <v>3577.5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25.5">
      <c r="A370" s="28" t="s">
        <v>42</v>
      </c>
      <c r="E370" s="29" t="s">
        <v>1773</v>
      </c>
    </row>
    <row r="371" spans="1:5" ht="12.75">
      <c r="A371" s="30" t="s">
        <v>44</v>
      </c>
      <c r="E371" s="31" t="s">
        <v>1774</v>
      </c>
    </row>
    <row r="372" spans="1:5" ht="25.5">
      <c r="A372" t="s">
        <v>46</v>
      </c>
      <c r="E372" s="29" t="s">
        <v>1775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0+O8+O17+O74+O127+O156+O229+O258+O291+O296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1776</v>
      </c>
      <c s="32">
        <f>0+I8+I17+I74+I127+I156+I229+I258+I291+I296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1776</v>
      </c>
      <c s="5"/>
      <c s="14" t="s">
        <v>1777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1442</v>
      </c>
    </row>
    <row r="11" spans="1:5" ht="127.5">
      <c r="A11" s="30" t="s">
        <v>44</v>
      </c>
      <c r="E11" s="31" t="s">
        <v>1778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1444</v>
      </c>
      <c s="18" t="s">
        <v>45</v>
      </c>
      <c s="24" t="s">
        <v>1445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1446</v>
      </c>
    </row>
    <row r="15" spans="1:5" ht="12.75">
      <c r="A15" s="30" t="s">
        <v>44</v>
      </c>
      <c r="E15" s="31" t="s">
        <v>1447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1450</v>
      </c>
    </row>
    <row r="20" spans="1:5" ht="12.75">
      <c r="A20" s="30" t="s">
        <v>44</v>
      </c>
      <c r="E20" s="31" t="s">
        <v>1451</v>
      </c>
    </row>
    <row r="21" spans="1:5" ht="38.25">
      <c r="A21" t="s">
        <v>46</v>
      </c>
      <c r="E21" s="29" t="s">
        <v>1452</v>
      </c>
    </row>
    <row r="22" spans="1:16" ht="12.75">
      <c r="A22" s="18" t="s">
        <v>37</v>
      </c>
      <c s="23" t="s">
        <v>25</v>
      </c>
      <c s="23" t="s">
        <v>1453</v>
      </c>
      <c s="18" t="s">
        <v>45</v>
      </c>
      <c s="24" t="s">
        <v>1454</v>
      </c>
      <c s="25" t="s">
        <v>179</v>
      </c>
      <c s="26">
        <v>139.771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1455</v>
      </c>
    </row>
    <row r="24" spans="1:5" ht="76.5">
      <c r="A24" s="30" t="s">
        <v>44</v>
      </c>
      <c r="E24" s="31" t="s">
        <v>1779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1457</v>
      </c>
      <c s="18" t="s">
        <v>45</v>
      </c>
      <c s="24" t="s">
        <v>1458</v>
      </c>
      <c s="25" t="s">
        <v>179</v>
      </c>
      <c s="26">
        <v>486.7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1459</v>
      </c>
    </row>
    <row r="28" spans="1:5" ht="38.25">
      <c r="A28" s="30" t="s">
        <v>44</v>
      </c>
      <c r="E28" s="31" t="s">
        <v>1780</v>
      </c>
    </row>
    <row r="29" spans="1:5" ht="369.75">
      <c r="A29" t="s">
        <v>46</v>
      </c>
      <c r="E29" s="29" t="s">
        <v>1461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89.25">
      <c r="A32" s="30" t="s">
        <v>44</v>
      </c>
      <c r="E32" s="31" t="s">
        <v>1781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1463</v>
      </c>
      <c s="18" t="s">
        <v>45</v>
      </c>
      <c s="24" t="s">
        <v>1464</v>
      </c>
      <c s="25" t="s">
        <v>179</v>
      </c>
      <c s="26">
        <v>195.55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1465</v>
      </c>
    </row>
    <row r="36" spans="1:5" ht="38.25">
      <c r="A36" s="30" t="s">
        <v>44</v>
      </c>
      <c r="E36" s="31" t="s">
        <v>1782</v>
      </c>
    </row>
    <row r="37" spans="1:5" ht="318.75">
      <c r="A37" t="s">
        <v>46</v>
      </c>
      <c r="E37" s="29" t="s">
        <v>1467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1468</v>
      </c>
    </row>
    <row r="40" spans="1:5" ht="140.25">
      <c r="A40" s="30" t="s">
        <v>44</v>
      </c>
      <c r="E40" s="31" t="s">
        <v>1783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1470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1471</v>
      </c>
    </row>
    <row r="44" spans="1:5" ht="63.75">
      <c r="A44" s="30" t="s">
        <v>44</v>
      </c>
      <c r="E44" s="31" t="s">
        <v>1472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1473</v>
      </c>
      <c s="24" t="s">
        <v>287</v>
      </c>
      <c s="25" t="s">
        <v>179</v>
      </c>
      <c s="26">
        <v>469.595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1474</v>
      </c>
    </row>
    <row r="48" spans="1:5" ht="63.75">
      <c r="A48" s="30" t="s">
        <v>44</v>
      </c>
      <c r="E48" s="31" t="s">
        <v>1784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301</v>
      </c>
      <c s="18" t="s">
        <v>1470</v>
      </c>
      <c s="24" t="s">
        <v>302</v>
      </c>
      <c s="25" t="s">
        <v>179</v>
      </c>
      <c s="26">
        <v>165.6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1478</v>
      </c>
    </row>
    <row r="52" spans="1:5" ht="63.75">
      <c r="A52" s="30" t="s">
        <v>44</v>
      </c>
      <c r="E52" s="31" t="s">
        <v>1785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1473</v>
      </c>
      <c s="24" t="s">
        <v>302</v>
      </c>
      <c s="25" t="s">
        <v>179</v>
      </c>
      <c s="26">
        <v>176.08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1480</v>
      </c>
    </row>
    <row r="56" spans="1:5" ht="63.75">
      <c r="A56" s="30" t="s">
        <v>44</v>
      </c>
      <c r="E56" s="31" t="s">
        <v>1786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1482</v>
      </c>
      <c s="18" t="s">
        <v>45</v>
      </c>
      <c s="24" t="s">
        <v>1483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1484</v>
      </c>
    </row>
    <row r="60" spans="1:5" ht="12.75">
      <c r="A60" s="30" t="s">
        <v>44</v>
      </c>
      <c r="E60" s="31" t="s">
        <v>1485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1148</v>
      </c>
      <c s="18" t="s">
        <v>45</v>
      </c>
      <c s="24" t="s">
        <v>1149</v>
      </c>
      <c s="25" t="s">
        <v>179</v>
      </c>
      <c s="26">
        <v>20.342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1787</v>
      </c>
    </row>
    <row r="64" spans="1:5" ht="76.5">
      <c r="A64" s="30" t="s">
        <v>44</v>
      </c>
      <c r="E64" s="31" t="s">
        <v>1788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1488</v>
      </c>
    </row>
    <row r="68" spans="1:5" ht="12.75">
      <c r="A68" s="30" t="s">
        <v>44</v>
      </c>
      <c r="E68" s="31" t="s">
        <v>1789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1490</v>
      </c>
    </row>
    <row r="72" spans="1:5" ht="12.75">
      <c r="A72" s="30" t="s">
        <v>44</v>
      </c>
      <c r="E72" s="31" t="s">
        <v>1790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</f>
      </c>
      <c>
        <f>0+O75+O79+O83+O87+O91+O95+O99+O103+O107+O111+O115+O119+O123</f>
      </c>
    </row>
    <row r="75" spans="1:16" ht="12.75">
      <c r="A75" s="18" t="s">
        <v>37</v>
      </c>
      <c s="23" t="s">
        <v>103</v>
      </c>
      <c s="23" t="s">
        <v>1492</v>
      </c>
      <c s="18" t="s">
        <v>45</v>
      </c>
      <c s="24" t="s">
        <v>1493</v>
      </c>
      <c s="25" t="s">
        <v>196</v>
      </c>
      <c s="26">
        <v>47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1494</v>
      </c>
    </row>
    <row r="77" spans="1:5" ht="38.25">
      <c r="A77" s="30" t="s">
        <v>44</v>
      </c>
      <c r="E77" s="31" t="s">
        <v>1791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1496</v>
      </c>
      <c s="18" t="s">
        <v>45</v>
      </c>
      <c s="24" t="s">
        <v>1497</v>
      </c>
      <c s="25" t="s">
        <v>179</v>
      </c>
      <c s="26">
        <v>3.45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1498</v>
      </c>
    </row>
    <row r="81" spans="1:5" ht="38.25">
      <c r="A81" s="30" t="s">
        <v>44</v>
      </c>
      <c r="E81" s="31" t="s">
        <v>1499</v>
      </c>
    </row>
    <row r="82" spans="1:5" ht="51">
      <c r="A82" t="s">
        <v>46</v>
      </c>
      <c r="E82" s="29" t="s">
        <v>1500</v>
      </c>
    </row>
    <row r="83" spans="1:16" ht="12.75">
      <c r="A83" s="18" t="s">
        <v>37</v>
      </c>
      <c s="23" t="s">
        <v>111</v>
      </c>
      <c s="23" t="s">
        <v>1501</v>
      </c>
      <c s="18" t="s">
        <v>45</v>
      </c>
      <c s="24" t="s">
        <v>1502</v>
      </c>
      <c s="25" t="s">
        <v>179</v>
      </c>
      <c s="26">
        <v>1.915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1503</v>
      </c>
    </row>
    <row r="85" spans="1:5" ht="63.75">
      <c r="A85" s="30" t="s">
        <v>44</v>
      </c>
      <c r="E85" s="31" t="s">
        <v>1792</v>
      </c>
    </row>
    <row r="86" spans="1:5" ht="51">
      <c r="A86" t="s">
        <v>46</v>
      </c>
      <c r="E86" s="29" t="s">
        <v>1500</v>
      </c>
    </row>
    <row r="87" spans="1:16" ht="12.75">
      <c r="A87" s="18" t="s">
        <v>37</v>
      </c>
      <c s="23" t="s">
        <v>115</v>
      </c>
      <c s="23" t="s">
        <v>1505</v>
      </c>
      <c s="18" t="s">
        <v>45</v>
      </c>
      <c s="24" t="s">
        <v>1506</v>
      </c>
      <c s="25" t="s">
        <v>179</v>
      </c>
      <c s="26">
        <v>255.732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1507</v>
      </c>
    </row>
    <row r="89" spans="1:5" ht="63.75">
      <c r="A89" s="30" t="s">
        <v>44</v>
      </c>
      <c r="E89" s="31" t="s">
        <v>1508</v>
      </c>
    </row>
    <row r="90" spans="1:5" ht="409.5">
      <c r="A90" t="s">
        <v>46</v>
      </c>
      <c r="E90" s="29" t="s">
        <v>1509</v>
      </c>
    </row>
    <row r="91" spans="1:16" ht="12.75">
      <c r="A91" s="18" t="s">
        <v>37</v>
      </c>
      <c s="23" t="s">
        <v>120</v>
      </c>
      <c s="23" t="s">
        <v>1510</v>
      </c>
      <c s="18" t="s">
        <v>45</v>
      </c>
      <c s="24" t="s">
        <v>1511</v>
      </c>
      <c s="25" t="s">
        <v>149</v>
      </c>
      <c s="26">
        <v>25.573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1512</v>
      </c>
    </row>
    <row r="93" spans="1:5" ht="12.75">
      <c r="A93" s="30" t="s">
        <v>44</v>
      </c>
      <c r="E93" s="31" t="s">
        <v>1793</v>
      </c>
    </row>
    <row r="94" spans="1:5" ht="267.75">
      <c r="A94" t="s">
        <v>46</v>
      </c>
      <c r="E94" s="29" t="s">
        <v>1514</v>
      </c>
    </row>
    <row r="95" spans="1:16" ht="12.75">
      <c r="A95" s="18" t="s">
        <v>37</v>
      </c>
      <c s="23" t="s">
        <v>125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1517</v>
      </c>
    </row>
    <row r="97" spans="1:5" ht="51">
      <c r="A97" s="30" t="s">
        <v>44</v>
      </c>
      <c r="E97" s="31" t="s">
        <v>1518</v>
      </c>
    </row>
    <row r="98" spans="1:5" ht="331.5">
      <c r="A98" t="s">
        <v>46</v>
      </c>
      <c r="E98" s="29" t="s">
        <v>1519</v>
      </c>
    </row>
    <row r="99" spans="1:16" ht="12.75">
      <c r="A99" s="18" t="s">
        <v>37</v>
      </c>
      <c s="23" t="s">
        <v>130</v>
      </c>
      <c s="23" t="s">
        <v>1520</v>
      </c>
      <c s="18" t="s">
        <v>45</v>
      </c>
      <c s="24" t="s">
        <v>1521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1522</v>
      </c>
    </row>
    <row r="101" spans="1:5" ht="51">
      <c r="A101" s="30" t="s">
        <v>44</v>
      </c>
      <c r="E101" s="31" t="s">
        <v>1518</v>
      </c>
    </row>
    <row r="102" spans="1:5" ht="12.75">
      <c r="A102" t="s">
        <v>46</v>
      </c>
      <c r="E102" s="29" t="s">
        <v>1523</v>
      </c>
    </row>
    <row r="103" spans="1:16" ht="12.75">
      <c r="A103" s="18" t="s">
        <v>37</v>
      </c>
      <c s="23" t="s">
        <v>135</v>
      </c>
      <c s="23" t="s">
        <v>1524</v>
      </c>
      <c s="18" t="s">
        <v>45</v>
      </c>
      <c s="24" t="s">
        <v>1525</v>
      </c>
      <c s="25" t="s">
        <v>196</v>
      </c>
      <c s="26">
        <v>402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51">
      <c r="A104" s="28" t="s">
        <v>42</v>
      </c>
      <c r="E104" s="29" t="s">
        <v>1794</v>
      </c>
    </row>
    <row r="105" spans="1:5" ht="63.75">
      <c r="A105" s="30" t="s">
        <v>44</v>
      </c>
      <c r="E105" s="31" t="s">
        <v>1527</v>
      </c>
    </row>
    <row r="106" spans="1:5" ht="191.25">
      <c r="A106" t="s">
        <v>46</v>
      </c>
      <c r="E106" s="29" t="s">
        <v>384</v>
      </c>
    </row>
    <row r="107" spans="1:16" ht="12.75">
      <c r="A107" s="18" t="s">
        <v>37</v>
      </c>
      <c s="23" t="s">
        <v>140</v>
      </c>
      <c s="23" t="s">
        <v>1528</v>
      </c>
      <c s="18" t="s">
        <v>45</v>
      </c>
      <c s="24" t="s">
        <v>1529</v>
      </c>
      <c s="25" t="s">
        <v>179</v>
      </c>
      <c s="26">
        <v>7.126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1530</v>
      </c>
    </row>
    <row r="109" spans="1:5" ht="38.25">
      <c r="A109" s="30" t="s">
        <v>44</v>
      </c>
      <c r="E109" s="31" t="s">
        <v>1795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1532</v>
      </c>
      <c s="18" t="s">
        <v>45</v>
      </c>
      <c s="24" t="s">
        <v>1533</v>
      </c>
      <c s="25" t="s">
        <v>179</v>
      </c>
      <c s="26">
        <v>55.016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1534</v>
      </c>
    </row>
    <row r="113" spans="1:5" ht="38.25">
      <c r="A113" s="30" t="s">
        <v>44</v>
      </c>
      <c r="E113" s="31" t="s">
        <v>1535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1536</v>
      </c>
      <c s="18" t="s">
        <v>45</v>
      </c>
      <c s="24" t="s">
        <v>1537</v>
      </c>
      <c s="25" t="s">
        <v>149</v>
      </c>
      <c s="26">
        <v>8.803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1538</v>
      </c>
    </row>
    <row r="117" spans="1:5" ht="12.75">
      <c r="A117" s="30" t="s">
        <v>44</v>
      </c>
      <c r="E117" s="31" t="s">
        <v>1539</v>
      </c>
    </row>
    <row r="118" spans="1:5" ht="267.75">
      <c r="A118" t="s">
        <v>46</v>
      </c>
      <c r="E118" s="29" t="s">
        <v>1540</v>
      </c>
    </row>
    <row r="119" spans="1:16" ht="12.75">
      <c r="A119" s="18" t="s">
        <v>37</v>
      </c>
      <c s="23" t="s">
        <v>329</v>
      </c>
      <c s="23" t="s">
        <v>1541</v>
      </c>
      <c s="18" t="s">
        <v>45</v>
      </c>
      <c s="24" t="s">
        <v>1542</v>
      </c>
      <c s="25" t="s">
        <v>165</v>
      </c>
      <c s="26">
        <v>331.2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1543</v>
      </c>
    </row>
    <row r="121" spans="1:5" ht="38.25">
      <c r="A121" s="30" t="s">
        <v>44</v>
      </c>
      <c r="E121" s="31" t="s">
        <v>1544</v>
      </c>
    </row>
    <row r="122" spans="1:5" ht="102">
      <c r="A122" t="s">
        <v>46</v>
      </c>
      <c r="E122" s="29" t="s">
        <v>1545</v>
      </c>
    </row>
    <row r="123" spans="1:16" ht="12.75">
      <c r="A123" s="18" t="s">
        <v>37</v>
      </c>
      <c s="23" t="s">
        <v>333</v>
      </c>
      <c s="23" t="s">
        <v>1546</v>
      </c>
      <c s="18" t="s">
        <v>45</v>
      </c>
      <c s="24" t="s">
        <v>1547</v>
      </c>
      <c s="25" t="s">
        <v>165</v>
      </c>
      <c s="26">
        <v>165.6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1548</v>
      </c>
    </row>
    <row r="125" spans="1:5" ht="38.25">
      <c r="A125" s="30" t="s">
        <v>44</v>
      </c>
      <c r="E125" s="31" t="s">
        <v>1549</v>
      </c>
    </row>
    <row r="126" spans="1:5" ht="102">
      <c r="A126" t="s">
        <v>46</v>
      </c>
      <c r="E126" s="29" t="s">
        <v>1550</v>
      </c>
    </row>
    <row r="127" spans="1:18" ht="12.75" customHeight="1">
      <c r="A127" s="5" t="s">
        <v>35</v>
      </c>
      <c s="5"/>
      <c s="35" t="s">
        <v>16</v>
      </c>
      <c s="5"/>
      <c s="21" t="s">
        <v>390</v>
      </c>
      <c s="5"/>
      <c s="5"/>
      <c s="5"/>
      <c s="36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8" t="s">
        <v>37</v>
      </c>
      <c s="23" t="s">
        <v>337</v>
      </c>
      <c s="23" t="s">
        <v>1551</v>
      </c>
      <c s="18" t="s">
        <v>45</v>
      </c>
      <c s="24" t="s">
        <v>1552</v>
      </c>
      <c s="25" t="s">
        <v>678</v>
      </c>
      <c s="26">
        <v>1248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1553</v>
      </c>
    </row>
    <row r="130" spans="1:5" ht="38.25">
      <c r="A130" s="30" t="s">
        <v>44</v>
      </c>
      <c r="E130" s="31" t="s">
        <v>1796</v>
      </c>
    </row>
    <row r="131" spans="1:5" ht="25.5">
      <c r="A131" t="s">
        <v>46</v>
      </c>
      <c r="E131" s="29" t="s">
        <v>1555</v>
      </c>
    </row>
    <row r="132" spans="1:16" ht="12.75">
      <c r="A132" s="18" t="s">
        <v>37</v>
      </c>
      <c s="23" t="s">
        <v>344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42</v>
      </c>
      <c r="E133" s="29" t="s">
        <v>1556</v>
      </c>
    </row>
    <row r="134" spans="1:5" ht="89.25">
      <c r="A134" s="30" t="s">
        <v>44</v>
      </c>
      <c r="E134" s="31" t="s">
        <v>1797</v>
      </c>
    </row>
    <row r="135" spans="1:5" ht="382.5">
      <c r="A135" t="s">
        <v>46</v>
      </c>
      <c r="E135" s="29" t="s">
        <v>395</v>
      </c>
    </row>
    <row r="136" spans="1:16" ht="12.75">
      <c r="A136" s="18" t="s">
        <v>37</v>
      </c>
      <c s="23" t="s">
        <v>349</v>
      </c>
      <c s="23" t="s">
        <v>1558</v>
      </c>
      <c s="18" t="s">
        <v>45</v>
      </c>
      <c s="24" t="s">
        <v>1559</v>
      </c>
      <c s="25" t="s">
        <v>149</v>
      </c>
      <c s="26">
        <v>9.64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1560</v>
      </c>
    </row>
    <row r="138" spans="1:5" ht="12.75">
      <c r="A138" s="30" t="s">
        <v>44</v>
      </c>
      <c r="E138" s="31" t="s">
        <v>1798</v>
      </c>
    </row>
    <row r="139" spans="1:5" ht="242.25">
      <c r="A139" t="s">
        <v>46</v>
      </c>
      <c r="E139" s="29" t="s">
        <v>401</v>
      </c>
    </row>
    <row r="140" spans="1:16" ht="12.75">
      <c r="A140" s="18" t="s">
        <v>37</v>
      </c>
      <c s="23" t="s">
        <v>355</v>
      </c>
      <c s="23" t="s">
        <v>1562</v>
      </c>
      <c s="18" t="s">
        <v>45</v>
      </c>
      <c s="24" t="s">
        <v>1563</v>
      </c>
      <c s="25" t="s">
        <v>179</v>
      </c>
      <c s="26">
        <v>266.721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38.25">
      <c r="A141" s="28" t="s">
        <v>42</v>
      </c>
      <c r="E141" s="29" t="s">
        <v>1564</v>
      </c>
    </row>
    <row r="142" spans="1:5" ht="229.5">
      <c r="A142" s="30" t="s">
        <v>44</v>
      </c>
      <c r="E142" s="31" t="s">
        <v>1799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1566</v>
      </c>
      <c s="18" t="s">
        <v>45</v>
      </c>
      <c s="24" t="s">
        <v>1567</v>
      </c>
      <c s="25" t="s">
        <v>149</v>
      </c>
      <c s="26">
        <v>37.341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1568</v>
      </c>
    </row>
    <row r="146" spans="1:5" ht="25.5">
      <c r="A146" s="30" t="s">
        <v>44</v>
      </c>
      <c r="E146" s="31" t="s">
        <v>1800</v>
      </c>
    </row>
    <row r="147" spans="1:5" ht="267.75">
      <c r="A147" t="s">
        <v>46</v>
      </c>
      <c r="E147" s="29" t="s">
        <v>1540</v>
      </c>
    </row>
    <row r="148" spans="1:16" ht="12.75">
      <c r="A148" s="18" t="s">
        <v>37</v>
      </c>
      <c s="23" t="s">
        <v>367</v>
      </c>
      <c s="23" t="s">
        <v>1570</v>
      </c>
      <c s="18" t="s">
        <v>45</v>
      </c>
      <c s="24" t="s">
        <v>1571</v>
      </c>
      <c s="25" t="s">
        <v>179</v>
      </c>
      <c s="26">
        <v>8.836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42</v>
      </c>
      <c r="E149" s="29" t="s">
        <v>1572</v>
      </c>
    </row>
    <row r="150" spans="1:5" ht="38.25">
      <c r="A150" s="30" t="s">
        <v>44</v>
      </c>
      <c r="E150" s="31" t="s">
        <v>1801</v>
      </c>
    </row>
    <row r="151" spans="1:5" ht="369.75">
      <c r="A151" t="s">
        <v>46</v>
      </c>
      <c r="E151" s="29" t="s">
        <v>407</v>
      </c>
    </row>
    <row r="152" spans="1:16" ht="12.75">
      <c r="A152" s="18" t="s">
        <v>37</v>
      </c>
      <c s="23" t="s">
        <v>373</v>
      </c>
      <c s="23" t="s">
        <v>1574</v>
      </c>
      <c s="18" t="s">
        <v>45</v>
      </c>
      <c s="24" t="s">
        <v>1575</v>
      </c>
      <c s="25" t="s">
        <v>149</v>
      </c>
      <c s="26">
        <v>1.59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1576</v>
      </c>
    </row>
    <row r="154" spans="1:5" ht="12.75">
      <c r="A154" s="30" t="s">
        <v>44</v>
      </c>
      <c r="E154" s="31" t="s">
        <v>1802</v>
      </c>
    </row>
    <row r="155" spans="1:5" ht="267.75">
      <c r="A155" t="s">
        <v>46</v>
      </c>
      <c r="E155" s="29" t="s">
        <v>1540</v>
      </c>
    </row>
    <row r="156" spans="1:18" ht="12.75" customHeight="1">
      <c r="A156" s="5" t="s">
        <v>35</v>
      </c>
      <c s="5"/>
      <c s="35" t="s">
        <v>25</v>
      </c>
      <c s="5"/>
      <c s="21" t="s">
        <v>402</v>
      </c>
      <c s="5"/>
      <c s="5"/>
      <c s="5"/>
      <c s="36">
        <f>0+Q156</f>
      </c>
      <c r="O156">
        <f>0+R156</f>
      </c>
      <c r="Q156">
        <f>0+I157+I161+I165+I169+I173+I177+I181+I185+I189+I193+I197+I201+I205+I209+I213+I217+I221+I225</f>
      </c>
      <c>
        <f>0+O157+O161+O165+O169+O173+O177+O181+O185+O189+O193+O197+O201+O205+O209+O213+O217+O221+O225</f>
      </c>
    </row>
    <row r="157" spans="1:16" ht="12.75">
      <c r="A157" s="18" t="s">
        <v>37</v>
      </c>
      <c s="23" t="s">
        <v>379</v>
      </c>
      <c s="23" t="s">
        <v>1578</v>
      </c>
      <c s="18" t="s">
        <v>45</v>
      </c>
      <c s="24" t="s">
        <v>1579</v>
      </c>
      <c s="25" t="s">
        <v>179</v>
      </c>
      <c s="26">
        <v>33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42</v>
      </c>
      <c r="E158" s="29" t="s">
        <v>1580</v>
      </c>
    </row>
    <row r="159" spans="1:5" ht="38.25">
      <c r="A159" s="30" t="s">
        <v>44</v>
      </c>
      <c r="E159" s="31" t="s">
        <v>1803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1582</v>
      </c>
      <c s="18" t="s">
        <v>45</v>
      </c>
      <c s="24" t="s">
        <v>1583</v>
      </c>
      <c s="25" t="s">
        <v>149</v>
      </c>
      <c s="26">
        <v>6.6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1584</v>
      </c>
    </row>
    <row r="163" spans="1:5" ht="12.75">
      <c r="A163" s="30" t="s">
        <v>44</v>
      </c>
      <c r="E163" s="31" t="s">
        <v>1804</v>
      </c>
    </row>
    <row r="164" spans="1:5" ht="267.75">
      <c r="A164" t="s">
        <v>46</v>
      </c>
      <c r="E164" s="29" t="s">
        <v>1540</v>
      </c>
    </row>
    <row r="165" spans="1:16" ht="12.75">
      <c r="A165" s="18" t="s">
        <v>37</v>
      </c>
      <c s="23" t="s">
        <v>391</v>
      </c>
      <c s="23" t="s">
        <v>1586</v>
      </c>
      <c s="18" t="s">
        <v>45</v>
      </c>
      <c s="24" t="s">
        <v>1587</v>
      </c>
      <c s="25" t="s">
        <v>179</v>
      </c>
      <c s="26">
        <v>840.307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1588</v>
      </c>
    </row>
    <row r="167" spans="1:5" ht="178.5">
      <c r="A167" s="30" t="s">
        <v>44</v>
      </c>
      <c r="E167" s="31" t="s">
        <v>1805</v>
      </c>
    </row>
    <row r="168" spans="1:5" ht="369.75">
      <c r="A168" t="s">
        <v>46</v>
      </c>
      <c r="E168" s="29" t="s">
        <v>407</v>
      </c>
    </row>
    <row r="169" spans="1:16" ht="12.75">
      <c r="A169" s="18" t="s">
        <v>37</v>
      </c>
      <c s="23" t="s">
        <v>396</v>
      </c>
      <c s="23" t="s">
        <v>1590</v>
      </c>
      <c s="18" t="s">
        <v>45</v>
      </c>
      <c s="24" t="s">
        <v>1591</v>
      </c>
      <c s="25" t="s">
        <v>149</v>
      </c>
      <c s="26">
        <v>134.449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1538</v>
      </c>
    </row>
    <row r="171" spans="1:5" ht="12.75">
      <c r="A171" s="30" t="s">
        <v>44</v>
      </c>
      <c r="E171" s="31" t="s">
        <v>1806</v>
      </c>
    </row>
    <row r="172" spans="1:5" ht="267.75">
      <c r="A172" t="s">
        <v>46</v>
      </c>
      <c r="E172" s="29" t="s">
        <v>1593</v>
      </c>
    </row>
    <row r="173" spans="1:16" ht="12.75">
      <c r="A173" s="18" t="s">
        <v>37</v>
      </c>
      <c s="23" t="s">
        <v>403</v>
      </c>
      <c s="23" t="s">
        <v>1594</v>
      </c>
      <c s="18" t="s">
        <v>45</v>
      </c>
      <c s="24" t="s">
        <v>1595</v>
      </c>
      <c s="25" t="s">
        <v>149</v>
      </c>
      <c s="26">
        <v>22.404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42</v>
      </c>
      <c r="E174" s="29" t="s">
        <v>1596</v>
      </c>
    </row>
    <row r="175" spans="1:5" ht="76.5">
      <c r="A175" s="30" t="s">
        <v>44</v>
      </c>
      <c r="E175" s="31" t="s">
        <v>1597</v>
      </c>
    </row>
    <row r="176" spans="1:5" ht="255">
      <c r="A176" t="s">
        <v>46</v>
      </c>
      <c r="E176" s="29" t="s">
        <v>1598</v>
      </c>
    </row>
    <row r="177" spans="1:16" ht="12.75">
      <c r="A177" s="18" t="s">
        <v>37</v>
      </c>
      <c s="23" t="s">
        <v>408</v>
      </c>
      <c s="23" t="s">
        <v>1599</v>
      </c>
      <c s="18" t="s">
        <v>45</v>
      </c>
      <c s="24" t="s">
        <v>1600</v>
      </c>
      <c s="25" t="s">
        <v>196</v>
      </c>
      <c s="26">
        <v>27.6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42</v>
      </c>
      <c r="E178" s="29" t="s">
        <v>1601</v>
      </c>
    </row>
    <row r="179" spans="1:5" ht="38.25">
      <c r="A179" s="30" t="s">
        <v>44</v>
      </c>
      <c r="E179" s="31" t="s">
        <v>1807</v>
      </c>
    </row>
    <row r="180" spans="1:5" ht="51">
      <c r="A180" t="s">
        <v>46</v>
      </c>
      <c r="E180" s="29" t="s">
        <v>1603</v>
      </c>
    </row>
    <row r="181" spans="1:16" ht="12.75">
      <c r="A181" s="18" t="s">
        <v>37</v>
      </c>
      <c s="23" t="s">
        <v>413</v>
      </c>
      <c s="23" t="s">
        <v>1604</v>
      </c>
      <c s="18" t="s">
        <v>45</v>
      </c>
      <c s="24" t="s">
        <v>1605</v>
      </c>
      <c s="25" t="s">
        <v>89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76.5">
      <c r="A182" s="28" t="s">
        <v>42</v>
      </c>
      <c r="E182" s="29" t="s">
        <v>1808</v>
      </c>
    </row>
    <row r="183" spans="1:5" ht="38.25">
      <c r="A183" s="30" t="s">
        <v>44</v>
      </c>
      <c r="E183" s="31" t="s">
        <v>1607</v>
      </c>
    </row>
    <row r="184" spans="1:5" ht="229.5">
      <c r="A184" t="s">
        <v>46</v>
      </c>
      <c r="E184" s="29" t="s">
        <v>1608</v>
      </c>
    </row>
    <row r="185" spans="1:16" ht="12.75">
      <c r="A185" s="18" t="s">
        <v>37</v>
      </c>
      <c s="23" t="s">
        <v>418</v>
      </c>
      <c s="23" t="s">
        <v>1609</v>
      </c>
      <c s="18" t="s">
        <v>45</v>
      </c>
      <c s="24" t="s">
        <v>1610</v>
      </c>
      <c s="25" t="s">
        <v>89</v>
      </c>
      <c s="26">
        <v>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51">
      <c r="A186" s="28" t="s">
        <v>42</v>
      </c>
      <c r="E186" s="29" t="s">
        <v>1809</v>
      </c>
    </row>
    <row r="187" spans="1:5" ht="38.25">
      <c r="A187" s="30" t="s">
        <v>44</v>
      </c>
      <c r="E187" s="31" t="s">
        <v>1612</v>
      </c>
    </row>
    <row r="188" spans="1:5" ht="229.5">
      <c r="A188" t="s">
        <v>46</v>
      </c>
      <c r="E188" s="29" t="s">
        <v>1608</v>
      </c>
    </row>
    <row r="189" spans="1:16" ht="12.75">
      <c r="A189" s="18" t="s">
        <v>37</v>
      </c>
      <c s="23" t="s">
        <v>424</v>
      </c>
      <c s="23" t="s">
        <v>1613</v>
      </c>
      <c s="18" t="s">
        <v>45</v>
      </c>
      <c s="24" t="s">
        <v>1614</v>
      </c>
      <c s="25" t="s">
        <v>179</v>
      </c>
      <c s="26">
        <v>3.241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1615</v>
      </c>
    </row>
    <row r="191" spans="1:5" ht="38.25">
      <c r="A191" s="30" t="s">
        <v>44</v>
      </c>
      <c r="E191" s="31" t="s">
        <v>1810</v>
      </c>
    </row>
    <row r="192" spans="1:5" ht="229.5">
      <c r="A192" t="s">
        <v>46</v>
      </c>
      <c r="E192" s="29" t="s">
        <v>1617</v>
      </c>
    </row>
    <row r="193" spans="1:16" ht="12.75">
      <c r="A193" s="18" t="s">
        <v>37</v>
      </c>
      <c s="23" t="s">
        <v>429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1618</v>
      </c>
    </row>
    <row r="195" spans="1:5" ht="89.25">
      <c r="A195" s="30" t="s">
        <v>44</v>
      </c>
      <c r="E195" s="31" t="s">
        <v>1811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1620</v>
      </c>
      <c s="18" t="s">
        <v>1470</v>
      </c>
      <c s="24" t="s">
        <v>1621</v>
      </c>
      <c s="25" t="s">
        <v>179</v>
      </c>
      <c s="26">
        <v>159.179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1622</v>
      </c>
    </row>
    <row r="199" spans="1:5" ht="153">
      <c r="A199" s="30" t="s">
        <v>44</v>
      </c>
      <c r="E199" s="31" t="s">
        <v>1812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1620</v>
      </c>
      <c s="18" t="s">
        <v>1473</v>
      </c>
      <c s="24" t="s">
        <v>1621</v>
      </c>
      <c s="25" t="s">
        <v>179</v>
      </c>
      <c s="26">
        <v>7.2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1624</v>
      </c>
    </row>
    <row r="203" spans="1:5" ht="63.75">
      <c r="A203" s="30" t="s">
        <v>44</v>
      </c>
      <c r="E203" s="31" t="s">
        <v>1625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1626</v>
      </c>
      <c s="18" t="s">
        <v>45</v>
      </c>
      <c s="24" t="s">
        <v>1627</v>
      </c>
      <c s="25" t="s">
        <v>179</v>
      </c>
      <c s="26">
        <v>7.5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1813</v>
      </c>
    </row>
    <row r="207" spans="1:5" ht="38.25">
      <c r="A207" s="30" t="s">
        <v>44</v>
      </c>
      <c r="E207" s="31" t="s">
        <v>1629</v>
      </c>
    </row>
    <row r="208" spans="1:5" ht="369.75">
      <c r="A208" t="s">
        <v>46</v>
      </c>
      <c r="E208" s="29" t="s">
        <v>1630</v>
      </c>
    </row>
    <row r="209" spans="1:16" ht="12.75">
      <c r="A209" s="18" t="s">
        <v>37</v>
      </c>
      <c s="23" t="s">
        <v>452</v>
      </c>
      <c s="23" t="s">
        <v>1631</v>
      </c>
      <c s="18" t="s">
        <v>45</v>
      </c>
      <c s="24" t="s">
        <v>1632</v>
      </c>
      <c s="25" t="s">
        <v>179</v>
      </c>
      <c s="26">
        <v>114.425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38.25">
      <c r="A210" s="28" t="s">
        <v>42</v>
      </c>
      <c r="E210" s="29" t="s">
        <v>1633</v>
      </c>
    </row>
    <row r="211" spans="1:5" ht="63.75">
      <c r="A211" s="30" t="s">
        <v>44</v>
      </c>
      <c r="E211" s="31" t="s">
        <v>1814</v>
      </c>
    </row>
    <row r="212" spans="1:5" ht="38.25">
      <c r="A212" t="s">
        <v>46</v>
      </c>
      <c r="E212" s="29" t="s">
        <v>354</v>
      </c>
    </row>
    <row r="213" spans="1:16" ht="12.75">
      <c r="A213" s="18" t="s">
        <v>37</v>
      </c>
      <c s="23" t="s">
        <v>458</v>
      </c>
      <c s="23" t="s">
        <v>1635</v>
      </c>
      <c s="18" t="s">
        <v>45</v>
      </c>
      <c s="24" t="s">
        <v>1636</v>
      </c>
      <c s="25" t="s">
        <v>179</v>
      </c>
      <c s="26">
        <v>40.8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1637</v>
      </c>
    </row>
    <row r="215" spans="1:5" ht="38.25">
      <c r="A215" s="30" t="s">
        <v>44</v>
      </c>
      <c r="E215" s="31" t="s">
        <v>1815</v>
      </c>
    </row>
    <row r="216" spans="1:5" ht="293.25">
      <c r="A216" t="s">
        <v>46</v>
      </c>
      <c r="E216" s="29" t="s">
        <v>1639</v>
      </c>
    </row>
    <row r="217" spans="1:16" ht="12.75">
      <c r="A217" s="18" t="s">
        <v>37</v>
      </c>
      <c s="23" t="s">
        <v>463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1640</v>
      </c>
    </row>
    <row r="219" spans="1:5" ht="38.25">
      <c r="A219" s="30" t="s">
        <v>44</v>
      </c>
      <c r="E219" s="31" t="s">
        <v>1816</v>
      </c>
    </row>
    <row r="220" spans="1:5" ht="51">
      <c r="A220" t="s">
        <v>46</v>
      </c>
      <c r="E220" s="29" t="s">
        <v>423</v>
      </c>
    </row>
    <row r="221" spans="1:16" ht="12.75">
      <c r="A221" s="18" t="s">
        <v>37</v>
      </c>
      <c s="23" t="s">
        <v>468</v>
      </c>
      <c s="23" t="s">
        <v>1642</v>
      </c>
      <c s="18" t="s">
        <v>45</v>
      </c>
      <c s="24" t="s">
        <v>1643</v>
      </c>
      <c s="25" t="s">
        <v>179</v>
      </c>
      <c s="26">
        <v>297.03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1644</v>
      </c>
    </row>
    <row r="223" spans="1:5" ht="76.5">
      <c r="A223" s="30" t="s">
        <v>44</v>
      </c>
      <c r="E223" s="31" t="s">
        <v>1817</v>
      </c>
    </row>
    <row r="224" spans="1:5" ht="51">
      <c r="A224" t="s">
        <v>46</v>
      </c>
      <c r="E224" s="29" t="s">
        <v>1646</v>
      </c>
    </row>
    <row r="225" spans="1:16" ht="12.75">
      <c r="A225" s="18" t="s">
        <v>37</v>
      </c>
      <c s="23" t="s">
        <v>473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1647</v>
      </c>
    </row>
    <row r="227" spans="1:5" ht="178.5">
      <c r="A227" s="30" t="s">
        <v>44</v>
      </c>
      <c r="E227" s="31" t="s">
        <v>1818</v>
      </c>
    </row>
    <row r="228" spans="1:5" ht="102">
      <c r="A228" t="s">
        <v>46</v>
      </c>
      <c r="E228" s="29" t="s">
        <v>428</v>
      </c>
    </row>
    <row r="229" spans="1:18" ht="12.75" customHeight="1">
      <c r="A229" s="5" t="s">
        <v>35</v>
      </c>
      <c s="5"/>
      <c s="35" t="s">
        <v>27</v>
      </c>
      <c s="5"/>
      <c s="21" t="s">
        <v>435</v>
      </c>
      <c s="5"/>
      <c s="5"/>
      <c s="5"/>
      <c s="36">
        <f>0+Q229</f>
      </c>
      <c r="O229">
        <f>0+R229</f>
      </c>
      <c r="Q229">
        <f>0+I230+I234+I238+I242+I246+I250+I254</f>
      </c>
      <c>
        <f>0+O230+O234+O238+O242+O246+O250+O254</f>
      </c>
    </row>
    <row r="230" spans="1:16" ht="12.75">
      <c r="A230" s="18" t="s">
        <v>37</v>
      </c>
      <c s="23" t="s">
        <v>479</v>
      </c>
      <c s="23" t="s">
        <v>464</v>
      </c>
      <c s="18" t="s">
        <v>1470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1649</v>
      </c>
    </row>
    <row r="232" spans="1:5" ht="12.75">
      <c r="A232" s="30" t="s">
        <v>44</v>
      </c>
      <c r="E232" s="31" t="s">
        <v>1650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464</v>
      </c>
      <c s="18" t="s">
        <v>1473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1819</v>
      </c>
    </row>
    <row r="236" spans="1:5" ht="12.75">
      <c r="A236" s="30" t="s">
        <v>44</v>
      </c>
      <c r="E236" s="31" t="s">
        <v>1652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1653</v>
      </c>
      <c s="18" t="s">
        <v>45</v>
      </c>
      <c s="24" t="s">
        <v>1654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1655</v>
      </c>
    </row>
    <row r="240" spans="1:5" ht="12.75">
      <c r="A240" s="30" t="s">
        <v>44</v>
      </c>
      <c r="E240" s="31" t="s">
        <v>1656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1657</v>
      </c>
      <c s="18" t="s">
        <v>45</v>
      </c>
      <c s="24" t="s">
        <v>1658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1659</v>
      </c>
    </row>
    <row r="244" spans="1:5" ht="12.75">
      <c r="A244" s="30" t="s">
        <v>44</v>
      </c>
      <c r="E244" s="31" t="s">
        <v>1656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1660</v>
      </c>
      <c s="18" t="s">
        <v>45</v>
      </c>
      <c s="24" t="s">
        <v>1661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1662</v>
      </c>
    </row>
    <row r="248" spans="1:5" ht="38.25">
      <c r="A248" s="30" t="s">
        <v>44</v>
      </c>
      <c r="E248" s="31" t="s">
        <v>1663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1664</v>
      </c>
      <c s="18" t="s">
        <v>45</v>
      </c>
      <c s="24" t="s">
        <v>1665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1666</v>
      </c>
    </row>
    <row r="252" spans="1:5" ht="12.75">
      <c r="A252" s="30" t="s">
        <v>44</v>
      </c>
      <c r="E252" s="31" t="s">
        <v>1667</v>
      </c>
    </row>
    <row r="253" spans="1:5" ht="25.5">
      <c r="A253" t="s">
        <v>46</v>
      </c>
      <c r="E253" s="29" t="s">
        <v>1668</v>
      </c>
    </row>
    <row r="254" spans="1:16" ht="12.75">
      <c r="A254" s="18" t="s">
        <v>37</v>
      </c>
      <c s="23" t="s">
        <v>511</v>
      </c>
      <c s="23" t="s">
        <v>1669</v>
      </c>
      <c s="18" t="s">
        <v>45</v>
      </c>
      <c s="24" t="s">
        <v>1670</v>
      </c>
      <c s="25" t="s">
        <v>196</v>
      </c>
      <c s="26">
        <v>252.2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1671</v>
      </c>
    </row>
    <row r="256" spans="1:5" ht="63.75">
      <c r="A256" s="30" t="s">
        <v>44</v>
      </c>
      <c r="E256" s="31" t="s">
        <v>1820</v>
      </c>
    </row>
    <row r="257" spans="1:5" ht="38.25">
      <c r="A257" t="s">
        <v>46</v>
      </c>
      <c r="E257" s="29" t="s">
        <v>1673</v>
      </c>
    </row>
    <row r="258" spans="1:18" ht="12.75" customHeight="1">
      <c r="A258" s="5" t="s">
        <v>35</v>
      </c>
      <c s="5"/>
      <c s="35" t="s">
        <v>64</v>
      </c>
      <c s="5"/>
      <c s="21" t="s">
        <v>494</v>
      </c>
      <c s="5"/>
      <c s="5"/>
      <c s="5"/>
      <c s="36">
        <f>0+Q258</f>
      </c>
      <c r="O258">
        <f>0+R258</f>
      </c>
      <c r="Q258">
        <f>0+I259+I263+I267+I271+I275+I279+I283+I287</f>
      </c>
      <c>
        <f>0+O259+O263+O267+O271+O275+O279+O283+O287</f>
      </c>
    </row>
    <row r="259" spans="1:16" ht="25.5">
      <c r="A259" s="18" t="s">
        <v>37</v>
      </c>
      <c s="23" t="s">
        <v>517</v>
      </c>
      <c s="23" t="s">
        <v>1674</v>
      </c>
      <c s="18" t="s">
        <v>45</v>
      </c>
      <c s="24" t="s">
        <v>1675</v>
      </c>
      <c s="25" t="s">
        <v>165</v>
      </c>
      <c s="26">
        <v>140.262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1676</v>
      </c>
    </row>
    <row r="261" spans="1:5" ht="140.25">
      <c r="A261" s="30" t="s">
        <v>44</v>
      </c>
      <c r="E261" s="31" t="s">
        <v>1821</v>
      </c>
    </row>
    <row r="262" spans="1:5" ht="191.25">
      <c r="A262" t="s">
        <v>46</v>
      </c>
      <c r="E262" s="29" t="s">
        <v>1678</v>
      </c>
    </row>
    <row r="263" spans="1:16" ht="25.5">
      <c r="A263" s="18" t="s">
        <v>37</v>
      </c>
      <c s="23" t="s">
        <v>523</v>
      </c>
      <c s="23" t="s">
        <v>1679</v>
      </c>
      <c s="18" t="s">
        <v>45</v>
      </c>
      <c s="24" t="s">
        <v>1680</v>
      </c>
      <c s="25" t="s">
        <v>165</v>
      </c>
      <c s="26">
        <v>1052.5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25.5">
      <c r="A264" s="28" t="s">
        <v>42</v>
      </c>
      <c r="E264" s="29" t="s">
        <v>1681</v>
      </c>
    </row>
    <row r="265" spans="1:5" ht="12.75">
      <c r="A265" s="30" t="s">
        <v>44</v>
      </c>
      <c r="E265" s="31" t="s">
        <v>1682</v>
      </c>
    </row>
    <row r="266" spans="1:5" ht="204">
      <c r="A266" t="s">
        <v>46</v>
      </c>
      <c r="E266" s="29" t="s">
        <v>1683</v>
      </c>
    </row>
    <row r="267" spans="1:16" ht="12.75">
      <c r="A267" s="18" t="s">
        <v>37</v>
      </c>
      <c s="23" t="s">
        <v>528</v>
      </c>
      <c s="23" t="s">
        <v>1684</v>
      </c>
      <c s="18" t="s">
        <v>45</v>
      </c>
      <c s="24" t="s">
        <v>1685</v>
      </c>
      <c s="25" t="s">
        <v>165</v>
      </c>
      <c s="26">
        <v>112.2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1686</v>
      </c>
    </row>
    <row r="269" spans="1:5" ht="89.25">
      <c r="A269" s="30" t="s">
        <v>44</v>
      </c>
      <c r="E269" s="31" t="s">
        <v>1822</v>
      </c>
    </row>
    <row r="270" spans="1:5" ht="38.25">
      <c r="A270" t="s">
        <v>46</v>
      </c>
      <c r="E270" s="29" t="s">
        <v>1688</v>
      </c>
    </row>
    <row r="271" spans="1:16" ht="12.75">
      <c r="A271" s="18" t="s">
        <v>37</v>
      </c>
      <c s="23" t="s">
        <v>533</v>
      </c>
      <c s="23" t="s">
        <v>1689</v>
      </c>
      <c s="18" t="s">
        <v>45</v>
      </c>
      <c s="24" t="s">
        <v>1690</v>
      </c>
      <c s="25" t="s">
        <v>165</v>
      </c>
      <c s="26">
        <v>613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1691</v>
      </c>
    </row>
    <row r="273" spans="1:5" ht="409.5">
      <c r="A273" s="30" t="s">
        <v>44</v>
      </c>
      <c r="E273" s="31" t="s">
        <v>1823</v>
      </c>
    </row>
    <row r="274" spans="1:5" ht="38.25">
      <c r="A274" t="s">
        <v>46</v>
      </c>
      <c r="E274" s="29" t="s">
        <v>1688</v>
      </c>
    </row>
    <row r="275" spans="1:16" ht="12.75">
      <c r="A275" s="18" t="s">
        <v>37</v>
      </c>
      <c s="23" t="s">
        <v>538</v>
      </c>
      <c s="23" t="s">
        <v>1693</v>
      </c>
      <c s="18" t="s">
        <v>45</v>
      </c>
      <c s="24" t="s">
        <v>1694</v>
      </c>
      <c s="25" t="s">
        <v>165</v>
      </c>
      <c s="26">
        <v>306.212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1695</v>
      </c>
    </row>
    <row r="277" spans="1:5" ht="38.25">
      <c r="A277" s="30" t="s">
        <v>44</v>
      </c>
      <c r="E277" s="31" t="s">
        <v>1824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1697</v>
      </c>
      <c s="18" t="s">
        <v>1470</v>
      </c>
      <c s="24" t="s">
        <v>1698</v>
      </c>
      <c s="25" t="s">
        <v>165</v>
      </c>
      <c s="26">
        <v>105.78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1699</v>
      </c>
    </row>
    <row r="281" spans="1:5" ht="63.75">
      <c r="A281" s="30" t="s">
        <v>44</v>
      </c>
      <c r="E281" s="31" t="s">
        <v>1825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1697</v>
      </c>
      <c s="18" t="s">
        <v>1473</v>
      </c>
      <c s="24" t="s">
        <v>1698</v>
      </c>
      <c s="25" t="s">
        <v>165</v>
      </c>
      <c s="26">
        <v>48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1701</v>
      </c>
    </row>
    <row r="285" spans="1:5" ht="38.25">
      <c r="A285" s="30" t="s">
        <v>44</v>
      </c>
      <c r="E285" s="31" t="s">
        <v>1826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1703</v>
      </c>
    </row>
    <row r="289" spans="1:5" ht="38.25">
      <c r="A289" s="30" t="s">
        <v>44</v>
      </c>
      <c r="E289" s="31" t="s">
        <v>1827</v>
      </c>
    </row>
    <row r="290" spans="1:5" ht="51">
      <c r="A290" t="s">
        <v>46</v>
      </c>
      <c r="E290" s="29" t="s">
        <v>500</v>
      </c>
    </row>
    <row r="291" spans="1:18" ht="12.75" customHeight="1">
      <c r="A291" s="5" t="s">
        <v>35</v>
      </c>
      <c s="5"/>
      <c s="35" t="s">
        <v>67</v>
      </c>
      <c s="5"/>
      <c s="21" t="s">
        <v>501</v>
      </c>
      <c s="5"/>
      <c s="5"/>
      <c s="5"/>
      <c s="36">
        <f>0+Q291</f>
      </c>
      <c r="O291">
        <f>0+R291</f>
      </c>
      <c r="Q291">
        <f>0+I292</f>
      </c>
      <c>
        <f>0+O292</f>
      </c>
    </row>
    <row r="292" spans="1:16" ht="12.75">
      <c r="A292" s="18" t="s">
        <v>37</v>
      </c>
      <c s="23" t="s">
        <v>559</v>
      </c>
      <c s="23" t="s">
        <v>1705</v>
      </c>
      <c s="18" t="s">
        <v>45</v>
      </c>
      <c s="24" t="s">
        <v>1706</v>
      </c>
      <c s="25" t="s">
        <v>89</v>
      </c>
      <c s="26">
        <v>4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1707</v>
      </c>
    </row>
    <row r="294" spans="1:5" ht="38.25">
      <c r="A294" s="30" t="s">
        <v>44</v>
      </c>
      <c r="E294" s="31" t="s">
        <v>1828</v>
      </c>
    </row>
    <row r="295" spans="1:5" ht="63.75">
      <c r="A295" t="s">
        <v>46</v>
      </c>
      <c r="E295" s="29" t="s">
        <v>1709</v>
      </c>
    </row>
    <row r="296" spans="1:18" ht="12.75" customHeight="1">
      <c r="A296" s="5" t="s">
        <v>35</v>
      </c>
      <c s="5"/>
      <c s="35" t="s">
        <v>32</v>
      </c>
      <c s="5"/>
      <c s="21" t="s">
        <v>176</v>
      </c>
      <c s="5"/>
      <c s="5"/>
      <c s="5"/>
      <c s="36">
        <f>0+Q296</f>
      </c>
      <c r="O296">
        <f>0+R296</f>
      </c>
      <c r="Q296">
        <f>0+I297+I301+I305+I309+I313+I317+I321+I325+I329+I333+I337+I341+I345+I349+I353+I357+I361+I365</f>
      </c>
      <c>
        <f>0+O297+O301+O305+O309+O313+O317+O321+O325+O329+O333+O337+O341+O345+O349+O353+O357+O361+O365</f>
      </c>
    </row>
    <row r="297" spans="1:16" ht="12.75">
      <c r="A297" s="18" t="s">
        <v>37</v>
      </c>
      <c s="23" t="s">
        <v>561</v>
      </c>
      <c s="23" t="s">
        <v>1710</v>
      </c>
      <c s="18" t="s">
        <v>45</v>
      </c>
      <c s="24" t="s">
        <v>1711</v>
      </c>
      <c s="25" t="s">
        <v>196</v>
      </c>
      <c s="26">
        <v>192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1712</v>
      </c>
    </row>
    <row r="299" spans="1:5" ht="38.25">
      <c r="A299" s="30" t="s">
        <v>44</v>
      </c>
      <c r="E299" s="31" t="s">
        <v>1829</v>
      </c>
    </row>
    <row r="300" spans="1:5" ht="114.75">
      <c r="A300" t="s">
        <v>46</v>
      </c>
      <c r="E300" s="29" t="s">
        <v>1714</v>
      </c>
    </row>
    <row r="301" spans="1:16" ht="25.5">
      <c r="A301" s="18" t="s">
        <v>37</v>
      </c>
      <c s="23" t="s">
        <v>566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1715</v>
      </c>
    </row>
    <row r="303" spans="1:5" ht="38.25">
      <c r="A303" s="30" t="s">
        <v>44</v>
      </c>
      <c r="E303" s="31" t="s">
        <v>1830</v>
      </c>
    </row>
    <row r="304" spans="1:5" ht="51">
      <c r="A304" t="s">
        <v>46</v>
      </c>
      <c r="E304" s="29" t="s">
        <v>558</v>
      </c>
    </row>
    <row r="305" spans="1:16" ht="12.75">
      <c r="A305" s="18" t="s">
        <v>37</v>
      </c>
      <c s="23" t="s">
        <v>569</v>
      </c>
      <c s="23" t="s">
        <v>1717</v>
      </c>
      <c s="18" t="s">
        <v>45</v>
      </c>
      <c s="24" t="s">
        <v>1718</v>
      </c>
      <c s="25" t="s">
        <v>89</v>
      </c>
      <c s="26">
        <v>20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1719</v>
      </c>
    </row>
    <row r="307" spans="1:5" ht="38.25">
      <c r="A307" s="30" t="s">
        <v>44</v>
      </c>
      <c r="E307" s="31" t="s">
        <v>1720</v>
      </c>
    </row>
    <row r="308" spans="1:5" ht="38.25">
      <c r="A308" t="s">
        <v>46</v>
      </c>
      <c r="E308" s="29" t="s">
        <v>1721</v>
      </c>
    </row>
    <row r="309" spans="1:16" ht="12.75">
      <c r="A309" s="18" t="s">
        <v>37</v>
      </c>
      <c s="23" t="s">
        <v>574</v>
      </c>
      <c s="23" t="s">
        <v>1722</v>
      </c>
      <c s="18" t="s">
        <v>1470</v>
      </c>
      <c s="24" t="s">
        <v>1723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1724</v>
      </c>
    </row>
    <row r="311" spans="1:5" ht="12.75">
      <c r="A311" s="30" t="s">
        <v>44</v>
      </c>
      <c r="E311" s="31" t="s">
        <v>1725</v>
      </c>
    </row>
    <row r="312" spans="1:5" ht="25.5">
      <c r="A312" t="s">
        <v>46</v>
      </c>
      <c r="E312" s="29" t="s">
        <v>1726</v>
      </c>
    </row>
    <row r="313" spans="1:16" ht="12.75">
      <c r="A313" s="18" t="s">
        <v>37</v>
      </c>
      <c s="23" t="s">
        <v>578</v>
      </c>
      <c s="23" t="s">
        <v>1722</v>
      </c>
      <c s="18" t="s">
        <v>1473</v>
      </c>
      <c s="24" t="s">
        <v>1723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1727</v>
      </c>
    </row>
    <row r="315" spans="1:5" ht="12.75">
      <c r="A315" s="30" t="s">
        <v>44</v>
      </c>
      <c r="E315" s="31" t="s">
        <v>1728</v>
      </c>
    </row>
    <row r="316" spans="1:5" ht="25.5">
      <c r="A316" t="s">
        <v>46</v>
      </c>
      <c r="E316" s="29" t="s">
        <v>1726</v>
      </c>
    </row>
    <row r="317" spans="1:16" ht="25.5">
      <c r="A317" s="18" t="s">
        <v>37</v>
      </c>
      <c s="23" t="s">
        <v>582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1729</v>
      </c>
    </row>
    <row r="319" spans="1:5" ht="51">
      <c r="A319" s="30" t="s">
        <v>44</v>
      </c>
      <c r="E319" s="31" t="s">
        <v>1730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25.5">
      <c r="A322" s="28" t="s">
        <v>42</v>
      </c>
      <c r="E322" s="29" t="s">
        <v>1731</v>
      </c>
    </row>
    <row r="323" spans="1:5" ht="12.75">
      <c r="A323" s="30" t="s">
        <v>44</v>
      </c>
      <c r="E323" s="31" t="s">
        <v>1732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1367</v>
      </c>
      <c s="18" t="s">
        <v>45</v>
      </c>
      <c s="24" t="s">
        <v>1368</v>
      </c>
      <c s="25" t="s">
        <v>196</v>
      </c>
      <c s="26">
        <v>117.8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1733</v>
      </c>
    </row>
    <row r="327" spans="1:5" ht="127.5">
      <c r="A327" s="30" t="s">
        <v>44</v>
      </c>
      <c r="E327" s="31" t="s">
        <v>1831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1735</v>
      </c>
    </row>
    <row r="331" spans="1:5" ht="63.75">
      <c r="A331" s="30" t="s">
        <v>44</v>
      </c>
      <c r="E331" s="31" t="s">
        <v>1736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1737</v>
      </c>
      <c s="18" t="s">
        <v>45</v>
      </c>
      <c s="24" t="s">
        <v>1738</v>
      </c>
      <c s="25" t="s">
        <v>196</v>
      </c>
      <c s="26">
        <v>252.2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1739</v>
      </c>
    </row>
    <row r="335" spans="1:5" ht="63.75">
      <c r="A335" s="30" t="s">
        <v>44</v>
      </c>
      <c r="E335" s="31" t="s">
        <v>1820</v>
      </c>
    </row>
    <row r="336" spans="1:5" ht="25.5">
      <c r="A336" t="s">
        <v>46</v>
      </c>
      <c r="E336" s="29" t="s">
        <v>1292</v>
      </c>
    </row>
    <row r="337" spans="1:16" ht="12.75">
      <c r="A337" s="18" t="s">
        <v>37</v>
      </c>
      <c s="23" t="s">
        <v>605</v>
      </c>
      <c s="23" t="s">
        <v>1740</v>
      </c>
      <c s="18" t="s">
        <v>45</v>
      </c>
      <c s="24" t="s">
        <v>1741</v>
      </c>
      <c s="25" t="s">
        <v>196</v>
      </c>
      <c s="26">
        <v>15.72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1742</v>
      </c>
    </row>
    <row r="339" spans="1:5" ht="12.75">
      <c r="A339" s="30" t="s">
        <v>44</v>
      </c>
      <c r="E339" s="31" t="s">
        <v>1832</v>
      </c>
    </row>
    <row r="340" spans="1:5" ht="280.5">
      <c r="A340" t="s">
        <v>46</v>
      </c>
      <c r="E340" s="29" t="s">
        <v>1744</v>
      </c>
    </row>
    <row r="341" spans="1:16" ht="12.75">
      <c r="A341" s="18" t="s">
        <v>37</v>
      </c>
      <c s="23" t="s">
        <v>610</v>
      </c>
      <c s="23" t="s">
        <v>1745</v>
      </c>
      <c s="18" t="s">
        <v>45</v>
      </c>
      <c s="24" t="s">
        <v>1746</v>
      </c>
      <c s="25" t="s">
        <v>196</v>
      </c>
      <c s="26">
        <v>15.72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1747</v>
      </c>
    </row>
    <row r="343" spans="1:5" ht="12.75">
      <c r="A343" s="30" t="s">
        <v>44</v>
      </c>
      <c r="E343" s="31" t="s">
        <v>1833</v>
      </c>
    </row>
    <row r="344" spans="1:5" ht="280.5">
      <c r="A344" t="s">
        <v>46</v>
      </c>
      <c r="E344" s="29" t="s">
        <v>1744</v>
      </c>
    </row>
    <row r="345" spans="1:16" ht="12.75">
      <c r="A345" s="18" t="s">
        <v>37</v>
      </c>
      <c s="23" t="s">
        <v>616</v>
      </c>
      <c s="23" t="s">
        <v>1749</v>
      </c>
      <c s="18" t="s">
        <v>45</v>
      </c>
      <c s="24" t="s">
        <v>1750</v>
      </c>
      <c s="25" t="s">
        <v>89</v>
      </c>
      <c s="26">
        <v>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1751</v>
      </c>
    </row>
    <row r="347" spans="1:5" ht="12.75">
      <c r="A347" s="30" t="s">
        <v>44</v>
      </c>
      <c r="E347" s="31" t="s">
        <v>1752</v>
      </c>
    </row>
    <row r="348" spans="1:5" ht="140.25">
      <c r="A348" t="s">
        <v>46</v>
      </c>
      <c r="E348" s="29" t="s">
        <v>1753</v>
      </c>
    </row>
    <row r="349" spans="1:16" ht="12.75">
      <c r="A349" s="18" t="s">
        <v>37</v>
      </c>
      <c s="23" t="s">
        <v>622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1754</v>
      </c>
    </row>
    <row r="351" spans="1:5" ht="76.5">
      <c r="A351" s="30" t="s">
        <v>44</v>
      </c>
      <c r="E351" s="31" t="s">
        <v>1834</v>
      </c>
    </row>
    <row r="352" spans="1:5" ht="89.25">
      <c r="A352" t="s">
        <v>46</v>
      </c>
      <c r="E352" s="29" t="s">
        <v>669</v>
      </c>
    </row>
    <row r="353" spans="1:16" ht="12.75">
      <c r="A353" s="18" t="s">
        <v>37</v>
      </c>
      <c s="23" t="s">
        <v>628</v>
      </c>
      <c s="23" t="s">
        <v>1756</v>
      </c>
      <c s="18" t="s">
        <v>45</v>
      </c>
      <c s="24" t="s">
        <v>1757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1758</v>
      </c>
    </row>
    <row r="355" spans="1:5" ht="38.25">
      <c r="A355" s="30" t="s">
        <v>44</v>
      </c>
      <c r="E355" s="31" t="s">
        <v>1835</v>
      </c>
    </row>
    <row r="356" spans="1:5" ht="38.25">
      <c r="A356" t="s">
        <v>46</v>
      </c>
      <c r="E356" s="29" t="s">
        <v>1760</v>
      </c>
    </row>
    <row r="357" spans="1:16" ht="12.75">
      <c r="A357" s="18" t="s">
        <v>37</v>
      </c>
      <c s="23" t="s">
        <v>633</v>
      </c>
      <c s="23" t="s">
        <v>1836</v>
      </c>
      <c s="18" t="s">
        <v>45</v>
      </c>
      <c s="24" t="s">
        <v>1837</v>
      </c>
      <c s="25" t="s">
        <v>89</v>
      </c>
      <c s="26">
        <v>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1838</v>
      </c>
    </row>
    <row r="359" spans="1:5" ht="12.75">
      <c r="A359" s="30" t="s">
        <v>44</v>
      </c>
      <c r="E359" s="31" t="s">
        <v>1839</v>
      </c>
    </row>
    <row r="360" spans="1:5" ht="267.75">
      <c r="A360" t="s">
        <v>46</v>
      </c>
      <c r="E360" s="29" t="s">
        <v>1765</v>
      </c>
    </row>
    <row r="361" spans="1:16" ht="12.75">
      <c r="A361" s="18" t="s">
        <v>37</v>
      </c>
      <c s="23" t="s">
        <v>637</v>
      </c>
      <c s="23" t="s">
        <v>1766</v>
      </c>
      <c s="18" t="s">
        <v>45</v>
      </c>
      <c s="24" t="s">
        <v>1767</v>
      </c>
      <c s="25" t="s">
        <v>89</v>
      </c>
      <c s="26">
        <v>34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1768</v>
      </c>
    </row>
    <row r="363" spans="1:5" ht="12.75">
      <c r="A363" s="30" t="s">
        <v>44</v>
      </c>
      <c r="E363" s="31" t="s">
        <v>1840</v>
      </c>
    </row>
    <row r="364" spans="1:5" ht="267.75">
      <c r="A364" t="s">
        <v>46</v>
      </c>
      <c r="E364" s="29" t="s">
        <v>1770</v>
      </c>
    </row>
    <row r="365" spans="1:16" ht="12.75">
      <c r="A365" s="18" t="s">
        <v>37</v>
      </c>
      <c s="23" t="s">
        <v>642</v>
      </c>
      <c s="23" t="s">
        <v>1771</v>
      </c>
      <c s="18" t="s">
        <v>45</v>
      </c>
      <c s="24" t="s">
        <v>1772</v>
      </c>
      <c s="25" t="s">
        <v>201</v>
      </c>
      <c s="26">
        <v>3280.5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25.5">
      <c r="A366" s="28" t="s">
        <v>42</v>
      </c>
      <c r="E366" s="29" t="s">
        <v>1841</v>
      </c>
    </row>
    <row r="367" spans="1:5" ht="12.75">
      <c r="A367" s="30" t="s">
        <v>44</v>
      </c>
      <c r="E367" s="31" t="s">
        <v>1842</v>
      </c>
    </row>
    <row r="368" spans="1:5" ht="25.5">
      <c r="A368" t="s">
        <v>46</v>
      </c>
      <c r="E368" s="29" t="s">
        <v>1775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0+O8+O17+O66+O111+O144+O169+O230+O259+O264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1843</v>
      </c>
      <c s="32">
        <f>0+I8+I17+I66+I111+I144+I169+I230+I259+I264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1843</v>
      </c>
      <c s="5"/>
      <c s="14" t="s">
        <v>1844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1442</v>
      </c>
    </row>
    <row r="11" spans="1:5" ht="89.25">
      <c r="A11" s="30" t="s">
        <v>44</v>
      </c>
      <c r="E11" s="31" t="s">
        <v>1845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1444</v>
      </c>
      <c s="18" t="s">
        <v>45</v>
      </c>
      <c s="24" t="s">
        <v>1445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1446</v>
      </c>
    </row>
    <row r="15" spans="1:5" ht="12.75">
      <c r="A15" s="30" t="s">
        <v>44</v>
      </c>
      <c r="E15" s="31" t="s">
        <v>1846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128</v>
      </c>
      <c s="26">
        <v>336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1450</v>
      </c>
    </row>
    <row r="20" spans="1:5" ht="12.75">
      <c r="A20" s="30" t="s">
        <v>44</v>
      </c>
      <c r="E20" s="31" t="s">
        <v>1847</v>
      </c>
    </row>
    <row r="21" spans="1:5" ht="38.25">
      <c r="A21" t="s">
        <v>46</v>
      </c>
      <c r="E21" s="29" t="s">
        <v>1452</v>
      </c>
    </row>
    <row r="22" spans="1:16" ht="12.75">
      <c r="A22" s="18" t="s">
        <v>37</v>
      </c>
      <c s="23" t="s">
        <v>25</v>
      </c>
      <c s="23" t="s">
        <v>1453</v>
      </c>
      <c s="18" t="s">
        <v>45</v>
      </c>
      <c s="24" t="s">
        <v>1454</v>
      </c>
      <c s="25" t="s">
        <v>179</v>
      </c>
      <c s="26">
        <v>67.5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1848</v>
      </c>
    </row>
    <row r="24" spans="1:5" ht="12.75">
      <c r="A24" s="30" t="s">
        <v>44</v>
      </c>
      <c r="E24" s="31" t="s">
        <v>1849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1850</v>
      </c>
    </row>
    <row r="28" spans="1:5" ht="89.25">
      <c r="A28" s="30" t="s">
        <v>44</v>
      </c>
      <c r="E28" s="31" t="s">
        <v>1851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1463</v>
      </c>
      <c s="18" t="s">
        <v>45</v>
      </c>
      <c s="24" t="s">
        <v>1464</v>
      </c>
      <c s="25" t="s">
        <v>179</v>
      </c>
      <c s="26">
        <v>170.346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1465</v>
      </c>
    </row>
    <row r="32" spans="1:5" ht="38.25">
      <c r="A32" s="30" t="s">
        <v>44</v>
      </c>
      <c r="E32" s="31" t="s">
        <v>1852</v>
      </c>
    </row>
    <row r="33" spans="1:5" ht="318.75">
      <c r="A33" t="s">
        <v>46</v>
      </c>
      <c r="E33" s="29" t="s">
        <v>1467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1468</v>
      </c>
    </row>
    <row r="36" spans="1:5" ht="89.25">
      <c r="A36" s="30" t="s">
        <v>44</v>
      </c>
      <c r="E36" s="31" t="s">
        <v>1853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1470</v>
      </c>
      <c s="24" t="s">
        <v>287</v>
      </c>
      <c s="25" t="s">
        <v>179</v>
      </c>
      <c s="26">
        <v>67.5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1471</v>
      </c>
    </row>
    <row r="40" spans="1:5" ht="12.75">
      <c r="A40" s="30" t="s">
        <v>44</v>
      </c>
      <c r="E40" s="31" t="s">
        <v>1854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1473</v>
      </c>
      <c s="24" t="s">
        <v>287</v>
      </c>
      <c s="25" t="s">
        <v>179</v>
      </c>
      <c s="26">
        <v>251.669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1855</v>
      </c>
    </row>
    <row r="44" spans="1:5" ht="63.75">
      <c r="A44" s="30" t="s">
        <v>44</v>
      </c>
      <c r="E44" s="31" t="s">
        <v>1856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1476</v>
      </c>
    </row>
    <row r="48" spans="1:5" ht="38.25">
      <c r="A48" s="30" t="s">
        <v>44</v>
      </c>
      <c r="E48" s="31" t="s">
        <v>1857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1478</v>
      </c>
    </row>
    <row r="52" spans="1:5" ht="153">
      <c r="A52" s="30" t="s">
        <v>44</v>
      </c>
      <c r="E52" s="31" t="s">
        <v>1858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1148</v>
      </c>
      <c s="18" t="s">
        <v>45</v>
      </c>
      <c s="24" t="s">
        <v>1149</v>
      </c>
      <c s="25" t="s">
        <v>179</v>
      </c>
      <c s="26">
        <v>22.168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1787</v>
      </c>
    </row>
    <row r="56" spans="1:5" ht="76.5">
      <c r="A56" s="30" t="s">
        <v>44</v>
      </c>
      <c r="E56" s="31" t="s">
        <v>1859</v>
      </c>
    </row>
    <row r="57" spans="1:5" ht="38.25">
      <c r="A57" t="s">
        <v>46</v>
      </c>
      <c r="E57" s="29" t="s">
        <v>323</v>
      </c>
    </row>
    <row r="58" spans="1:16" ht="12.75">
      <c r="A58" s="18" t="s">
        <v>37</v>
      </c>
      <c s="23" t="s">
        <v>84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1488</v>
      </c>
    </row>
    <row r="60" spans="1:5" ht="12.75">
      <c r="A60" s="30" t="s">
        <v>44</v>
      </c>
      <c r="E60" s="31" t="s">
        <v>1860</v>
      </c>
    </row>
    <row r="61" spans="1:5" ht="25.5">
      <c r="A61" t="s">
        <v>46</v>
      </c>
      <c r="E61" s="29" t="s">
        <v>328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1490</v>
      </c>
    </row>
    <row r="64" spans="1:5" ht="12.75">
      <c r="A64" s="30" t="s">
        <v>44</v>
      </c>
      <c r="E64" s="31" t="s">
        <v>1861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37</v>
      </c>
      <c s="23" t="s">
        <v>93</v>
      </c>
      <c s="23" t="s">
        <v>1862</v>
      </c>
      <c s="18" t="s">
        <v>45</v>
      </c>
      <c s="24" t="s">
        <v>1863</v>
      </c>
      <c s="25" t="s">
        <v>196</v>
      </c>
      <c s="26">
        <v>60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1864</v>
      </c>
    </row>
    <row r="69" spans="1:5" ht="38.25">
      <c r="A69" s="30" t="s">
        <v>44</v>
      </c>
      <c r="E69" s="31" t="s">
        <v>1865</v>
      </c>
    </row>
    <row r="70" spans="1:5" ht="165.75">
      <c r="A70" t="s">
        <v>46</v>
      </c>
      <c r="E70" s="29" t="s">
        <v>348</v>
      </c>
    </row>
    <row r="71" spans="1:16" ht="12.75">
      <c r="A71" s="18" t="s">
        <v>37</v>
      </c>
      <c s="23" t="s">
        <v>99</v>
      </c>
      <c s="23" t="s">
        <v>1501</v>
      </c>
      <c s="18" t="s">
        <v>45</v>
      </c>
      <c s="24" t="s">
        <v>1502</v>
      </c>
      <c s="25" t="s">
        <v>179</v>
      </c>
      <c s="26">
        <v>0.089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1866</v>
      </c>
    </row>
    <row r="73" spans="1:5" ht="38.25">
      <c r="A73" s="30" t="s">
        <v>44</v>
      </c>
      <c r="E73" s="31" t="s">
        <v>1867</v>
      </c>
    </row>
    <row r="74" spans="1:5" ht="51">
      <c r="A74" t="s">
        <v>46</v>
      </c>
      <c r="E74" s="29" t="s">
        <v>1500</v>
      </c>
    </row>
    <row r="75" spans="1:16" ht="12.75">
      <c r="A75" s="18" t="s">
        <v>37</v>
      </c>
      <c s="23" t="s">
        <v>103</v>
      </c>
      <c s="23" t="s">
        <v>1868</v>
      </c>
      <c s="18" t="s">
        <v>45</v>
      </c>
      <c s="24" t="s">
        <v>1869</v>
      </c>
      <c s="25" t="s">
        <v>165</v>
      </c>
      <c s="26">
        <v>178.9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1870</v>
      </c>
    </row>
    <row r="77" spans="1:5" ht="38.25">
      <c r="A77" s="30" t="s">
        <v>44</v>
      </c>
      <c r="E77" s="31" t="s">
        <v>1871</v>
      </c>
    </row>
    <row r="78" spans="1:5" ht="51">
      <c r="A78" t="s">
        <v>46</v>
      </c>
      <c r="E78" s="29" t="s">
        <v>1872</v>
      </c>
    </row>
    <row r="79" spans="1:16" ht="12.75">
      <c r="A79" s="18" t="s">
        <v>37</v>
      </c>
      <c s="23" t="s">
        <v>107</v>
      </c>
      <c s="23" t="s">
        <v>1505</v>
      </c>
      <c s="18" t="s">
        <v>45</v>
      </c>
      <c s="24" t="s">
        <v>1506</v>
      </c>
      <c s="25" t="s">
        <v>179</v>
      </c>
      <c s="26">
        <v>76.338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1873</v>
      </c>
    </row>
    <row r="81" spans="1:5" ht="63.75">
      <c r="A81" s="30" t="s">
        <v>44</v>
      </c>
      <c r="E81" s="31" t="s">
        <v>1874</v>
      </c>
    </row>
    <row r="82" spans="1:5" ht="409.5">
      <c r="A82" t="s">
        <v>46</v>
      </c>
      <c r="E82" s="29" t="s">
        <v>1509</v>
      </c>
    </row>
    <row r="83" spans="1:16" ht="12.75">
      <c r="A83" s="18" t="s">
        <v>37</v>
      </c>
      <c s="23" t="s">
        <v>111</v>
      </c>
      <c s="23" t="s">
        <v>1510</v>
      </c>
      <c s="18" t="s">
        <v>45</v>
      </c>
      <c s="24" t="s">
        <v>1511</v>
      </c>
      <c s="25" t="s">
        <v>149</v>
      </c>
      <c s="26">
        <v>7.634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1875</v>
      </c>
    </row>
    <row r="85" spans="1:5" ht="63.75">
      <c r="A85" s="30" t="s">
        <v>44</v>
      </c>
      <c r="E85" s="31" t="s">
        <v>1876</v>
      </c>
    </row>
    <row r="86" spans="1:5" ht="267.75">
      <c r="A86" t="s">
        <v>46</v>
      </c>
      <c r="E86" s="29" t="s">
        <v>1514</v>
      </c>
    </row>
    <row r="87" spans="1:16" ht="12.75">
      <c r="A87" s="18" t="s">
        <v>37</v>
      </c>
      <c s="23" t="s">
        <v>115</v>
      </c>
      <c s="23" t="s">
        <v>1524</v>
      </c>
      <c s="18" t="s">
        <v>45</v>
      </c>
      <c s="24" t="s">
        <v>1525</v>
      </c>
      <c s="25" t="s">
        <v>196</v>
      </c>
      <c s="26">
        <v>120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42</v>
      </c>
      <c r="E88" s="29" t="s">
        <v>1877</v>
      </c>
    </row>
    <row r="89" spans="1:5" ht="63.75">
      <c r="A89" s="30" t="s">
        <v>44</v>
      </c>
      <c r="E89" s="31" t="s">
        <v>1878</v>
      </c>
    </row>
    <row r="90" spans="1:5" ht="191.25">
      <c r="A90" t="s">
        <v>46</v>
      </c>
      <c r="E90" s="29" t="s">
        <v>384</v>
      </c>
    </row>
    <row r="91" spans="1:16" ht="12.75">
      <c r="A91" s="18" t="s">
        <v>37</v>
      </c>
      <c s="23" t="s">
        <v>120</v>
      </c>
      <c s="23" t="s">
        <v>1879</v>
      </c>
      <c s="18" t="s">
        <v>45</v>
      </c>
      <c s="24" t="s">
        <v>1880</v>
      </c>
      <c s="25" t="s">
        <v>179</v>
      </c>
      <c s="26">
        <v>19.005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1881</v>
      </c>
    </row>
    <row r="93" spans="1:5" ht="12.75">
      <c r="A93" s="30" t="s">
        <v>44</v>
      </c>
      <c r="E93" s="31" t="s">
        <v>1882</v>
      </c>
    </row>
    <row r="94" spans="1:5" ht="38.25">
      <c r="A94" t="s">
        <v>46</v>
      </c>
      <c r="E94" s="29" t="s">
        <v>354</v>
      </c>
    </row>
    <row r="95" spans="1:16" ht="12.75">
      <c r="A95" s="18" t="s">
        <v>37</v>
      </c>
      <c s="23" t="s">
        <v>125</v>
      </c>
      <c s="23" t="s">
        <v>1883</v>
      </c>
      <c s="18" t="s">
        <v>45</v>
      </c>
      <c s="24" t="s">
        <v>1884</v>
      </c>
      <c s="25" t="s">
        <v>179</v>
      </c>
      <c s="26">
        <v>43.638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38.25">
      <c r="A96" s="28" t="s">
        <v>42</v>
      </c>
      <c r="E96" s="29" t="s">
        <v>1885</v>
      </c>
    </row>
    <row r="97" spans="1:5" ht="38.25">
      <c r="A97" s="30" t="s">
        <v>44</v>
      </c>
      <c r="E97" s="31" t="s">
        <v>1886</v>
      </c>
    </row>
    <row r="98" spans="1:5" ht="369.75">
      <c r="A98" t="s">
        <v>46</v>
      </c>
      <c r="E98" s="29" t="s">
        <v>389</v>
      </c>
    </row>
    <row r="99" spans="1:16" ht="12.75">
      <c r="A99" s="18" t="s">
        <v>37</v>
      </c>
      <c s="23" t="s">
        <v>130</v>
      </c>
      <c s="23" t="s">
        <v>1536</v>
      </c>
      <c s="18" t="s">
        <v>45</v>
      </c>
      <c s="24" t="s">
        <v>1537</v>
      </c>
      <c s="25" t="s">
        <v>149</v>
      </c>
      <c s="26">
        <v>6.546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1560</v>
      </c>
    </row>
    <row r="101" spans="1:5" ht="12.75">
      <c r="A101" s="30" t="s">
        <v>44</v>
      </c>
      <c r="E101" s="31" t="s">
        <v>1887</v>
      </c>
    </row>
    <row r="102" spans="1:5" ht="267.75">
      <c r="A102" t="s">
        <v>46</v>
      </c>
      <c r="E102" s="29" t="s">
        <v>1540</v>
      </c>
    </row>
    <row r="103" spans="1:16" ht="12.75">
      <c r="A103" s="18" t="s">
        <v>37</v>
      </c>
      <c s="23" t="s">
        <v>135</v>
      </c>
      <c s="23" t="s">
        <v>1541</v>
      </c>
      <c s="18" t="s">
        <v>45</v>
      </c>
      <c s="24" t="s">
        <v>1542</v>
      </c>
      <c s="25" t="s">
        <v>165</v>
      </c>
      <c s="26">
        <v>159.04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1543</v>
      </c>
    </row>
    <row r="105" spans="1:5" ht="38.25">
      <c r="A105" s="30" t="s">
        <v>44</v>
      </c>
      <c r="E105" s="31" t="s">
        <v>1888</v>
      </c>
    </row>
    <row r="106" spans="1:5" ht="102">
      <c r="A106" t="s">
        <v>46</v>
      </c>
      <c r="E106" s="29" t="s">
        <v>1545</v>
      </c>
    </row>
    <row r="107" spans="1:16" ht="12.75">
      <c r="A107" s="18" t="s">
        <v>37</v>
      </c>
      <c s="23" t="s">
        <v>140</v>
      </c>
      <c s="23" t="s">
        <v>1546</v>
      </c>
      <c s="18" t="s">
        <v>45</v>
      </c>
      <c s="24" t="s">
        <v>1547</v>
      </c>
      <c s="25" t="s">
        <v>165</v>
      </c>
      <c s="26">
        <v>79.52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1548</v>
      </c>
    </row>
    <row r="109" spans="1:5" ht="38.25">
      <c r="A109" s="30" t="s">
        <v>44</v>
      </c>
      <c r="E109" s="31" t="s">
        <v>1889</v>
      </c>
    </row>
    <row r="110" spans="1:5" ht="102">
      <c r="A110" t="s">
        <v>46</v>
      </c>
      <c r="E110" s="29" t="s">
        <v>1550</v>
      </c>
    </row>
    <row r="111" spans="1:18" ht="12.75" customHeight="1">
      <c r="A111" s="5" t="s">
        <v>35</v>
      </c>
      <c s="5"/>
      <c s="35" t="s">
        <v>16</v>
      </c>
      <c s="5"/>
      <c s="21" t="s">
        <v>390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37</v>
      </c>
      <c s="23" t="s">
        <v>318</v>
      </c>
      <c s="23" t="s">
        <v>1551</v>
      </c>
      <c s="18" t="s">
        <v>45</v>
      </c>
      <c s="24" t="s">
        <v>1552</v>
      </c>
      <c s="25" t="s">
        <v>678</v>
      </c>
      <c s="26">
        <v>234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1553</v>
      </c>
    </row>
    <row r="114" spans="1:5" ht="38.25">
      <c r="A114" s="30" t="s">
        <v>44</v>
      </c>
      <c r="E114" s="31" t="s">
        <v>1890</v>
      </c>
    </row>
    <row r="115" spans="1:5" ht="25.5">
      <c r="A115" t="s">
        <v>46</v>
      </c>
      <c r="E115" s="29" t="s">
        <v>1555</v>
      </c>
    </row>
    <row r="116" spans="1:16" ht="12.75">
      <c r="A116" s="18" t="s">
        <v>37</v>
      </c>
      <c s="23" t="s">
        <v>324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42</v>
      </c>
      <c r="E117" s="29" t="s">
        <v>1556</v>
      </c>
    </row>
    <row r="118" spans="1:5" ht="38.25">
      <c r="A118" s="30" t="s">
        <v>44</v>
      </c>
      <c r="E118" s="31" t="s">
        <v>1891</v>
      </c>
    </row>
    <row r="119" spans="1:5" ht="382.5">
      <c r="A119" t="s">
        <v>46</v>
      </c>
      <c r="E119" s="29" t="s">
        <v>395</v>
      </c>
    </row>
    <row r="120" spans="1:16" ht="12.75">
      <c r="A120" s="18" t="s">
        <v>37</v>
      </c>
      <c s="23" t="s">
        <v>329</v>
      </c>
      <c s="23" t="s">
        <v>1558</v>
      </c>
      <c s="18" t="s">
        <v>45</v>
      </c>
      <c s="24" t="s">
        <v>1559</v>
      </c>
      <c s="25" t="s">
        <v>149</v>
      </c>
      <c s="26">
        <v>1.745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1560</v>
      </c>
    </row>
    <row r="122" spans="1:5" ht="12.75">
      <c r="A122" s="30" t="s">
        <v>44</v>
      </c>
      <c r="E122" s="31" t="s">
        <v>1892</v>
      </c>
    </row>
    <row r="123" spans="1:5" ht="242.25">
      <c r="A123" t="s">
        <v>46</v>
      </c>
      <c r="E123" s="29" t="s">
        <v>401</v>
      </c>
    </row>
    <row r="124" spans="1:16" ht="12.75">
      <c r="A124" s="18" t="s">
        <v>37</v>
      </c>
      <c s="23" t="s">
        <v>333</v>
      </c>
      <c s="23" t="s">
        <v>1893</v>
      </c>
      <c s="18" t="s">
        <v>45</v>
      </c>
      <c s="24" t="s">
        <v>1894</v>
      </c>
      <c s="25" t="s">
        <v>179</v>
      </c>
      <c s="26">
        <v>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1624</v>
      </c>
    </row>
    <row r="126" spans="1:5" ht="63.75">
      <c r="A126" s="30" t="s">
        <v>44</v>
      </c>
      <c r="E126" s="31" t="s">
        <v>1895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1562</v>
      </c>
      <c s="18" t="s">
        <v>45</v>
      </c>
      <c s="24" t="s">
        <v>1563</v>
      </c>
      <c s="25" t="s">
        <v>179</v>
      </c>
      <c s="26">
        <v>73.5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42</v>
      </c>
      <c r="E129" s="29" t="s">
        <v>1896</v>
      </c>
    </row>
    <row r="130" spans="1:5" ht="63.75">
      <c r="A130" s="30" t="s">
        <v>44</v>
      </c>
      <c r="E130" s="31" t="s">
        <v>1897</v>
      </c>
    </row>
    <row r="131" spans="1:5" ht="369.75">
      <c r="A131" t="s">
        <v>46</v>
      </c>
      <c r="E131" s="29" t="s">
        <v>407</v>
      </c>
    </row>
    <row r="132" spans="1:16" ht="12.75">
      <c r="A132" s="18" t="s">
        <v>37</v>
      </c>
      <c s="23" t="s">
        <v>344</v>
      </c>
      <c s="23" t="s">
        <v>1566</v>
      </c>
      <c s="18" t="s">
        <v>45</v>
      </c>
      <c s="24" t="s">
        <v>1567</v>
      </c>
      <c s="25" t="s">
        <v>149</v>
      </c>
      <c s="26">
        <v>9.188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1898</v>
      </c>
    </row>
    <row r="134" spans="1:5" ht="12.75">
      <c r="A134" s="30" t="s">
        <v>44</v>
      </c>
      <c r="E134" s="31" t="s">
        <v>1899</v>
      </c>
    </row>
    <row r="135" spans="1:5" ht="267.75">
      <c r="A135" t="s">
        <v>46</v>
      </c>
      <c r="E135" s="29" t="s">
        <v>1540</v>
      </c>
    </row>
    <row r="136" spans="1:16" ht="12.75">
      <c r="A136" s="18" t="s">
        <v>37</v>
      </c>
      <c s="23" t="s">
        <v>349</v>
      </c>
      <c s="23" t="s">
        <v>1900</v>
      </c>
      <c s="18" t="s">
        <v>45</v>
      </c>
      <c s="24" t="s">
        <v>1901</v>
      </c>
      <c s="25" t="s">
        <v>179</v>
      </c>
      <c s="26">
        <v>74.014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1902</v>
      </c>
    </row>
    <row r="138" spans="1:5" ht="63.75">
      <c r="A138" s="30" t="s">
        <v>44</v>
      </c>
      <c r="E138" s="31" t="s">
        <v>1903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1904</v>
      </c>
      <c s="18" t="s">
        <v>45</v>
      </c>
      <c s="24" t="s">
        <v>1905</v>
      </c>
      <c s="25" t="s">
        <v>149</v>
      </c>
      <c s="26">
        <v>14.063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1906</v>
      </c>
    </row>
    <row r="142" spans="1:5" ht="12.75">
      <c r="A142" s="30" t="s">
        <v>44</v>
      </c>
      <c r="E142" s="31" t="s">
        <v>1907</v>
      </c>
    </row>
    <row r="143" spans="1:5" ht="267.75">
      <c r="A143" t="s">
        <v>46</v>
      </c>
      <c r="E143" s="29" t="s">
        <v>1540</v>
      </c>
    </row>
    <row r="144" spans="1:18" ht="12.75" customHeight="1">
      <c r="A144" s="5" t="s">
        <v>35</v>
      </c>
      <c s="5"/>
      <c s="35" t="s">
        <v>25</v>
      </c>
      <c s="5"/>
      <c s="21" t="s">
        <v>402</v>
      </c>
      <c s="5"/>
      <c s="5"/>
      <c s="5"/>
      <c s="36">
        <f>0+Q144</f>
      </c>
      <c r="O144">
        <f>0+R144</f>
      </c>
      <c r="Q144">
        <f>0+I145+I149+I153+I157+I161+I165</f>
      </c>
      <c>
        <f>0+O145+O149+O153+O157+O161+O165</f>
      </c>
    </row>
    <row r="145" spans="1:16" ht="12.75">
      <c r="A145" s="18" t="s">
        <v>37</v>
      </c>
      <c s="23" t="s">
        <v>361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42</v>
      </c>
      <c r="E146" s="29" t="s">
        <v>1908</v>
      </c>
    </row>
    <row r="147" spans="1:5" ht="38.25">
      <c r="A147" s="30" t="s">
        <v>44</v>
      </c>
      <c r="E147" s="31" t="s">
        <v>1909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1620</v>
      </c>
      <c s="18" t="s">
        <v>45</v>
      </c>
      <c s="24" t="s">
        <v>1621</v>
      </c>
      <c s="25" t="s">
        <v>179</v>
      </c>
      <c s="26">
        <v>4.883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38.25">
      <c r="A150" s="28" t="s">
        <v>42</v>
      </c>
      <c r="E150" s="29" t="s">
        <v>1622</v>
      </c>
    </row>
    <row r="151" spans="1:5" ht="63.75">
      <c r="A151" s="30" t="s">
        <v>44</v>
      </c>
      <c r="E151" s="31" t="s">
        <v>1910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1626</v>
      </c>
      <c s="18" t="s">
        <v>45</v>
      </c>
      <c s="24" t="s">
        <v>1627</v>
      </c>
      <c s="25" t="s">
        <v>179</v>
      </c>
      <c s="26">
        <v>13.2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1911</v>
      </c>
    </row>
    <row r="155" spans="1:5" ht="38.25">
      <c r="A155" s="30" t="s">
        <v>44</v>
      </c>
      <c r="E155" s="31" t="s">
        <v>1912</v>
      </c>
    </row>
    <row r="156" spans="1:5" ht="369.75">
      <c r="A156" t="s">
        <v>46</v>
      </c>
      <c r="E156" s="29" t="s">
        <v>1630</v>
      </c>
    </row>
    <row r="157" spans="1:16" ht="12.75">
      <c r="A157" s="18" t="s">
        <v>37</v>
      </c>
      <c s="23" t="s">
        <v>379</v>
      </c>
      <c s="23" t="s">
        <v>1913</v>
      </c>
      <c s="18" t="s">
        <v>45</v>
      </c>
      <c s="24" t="s">
        <v>1914</v>
      </c>
      <c s="25" t="s">
        <v>179</v>
      </c>
      <c s="26">
        <v>7.085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1915</v>
      </c>
    </row>
    <row r="159" spans="1:5" ht="51">
      <c r="A159" s="30" t="s">
        <v>44</v>
      </c>
      <c r="E159" s="31" t="s">
        <v>1916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1631</v>
      </c>
      <c s="18" t="s">
        <v>45</v>
      </c>
      <c s="24" t="s">
        <v>1632</v>
      </c>
      <c s="25" t="s">
        <v>179</v>
      </c>
      <c s="26">
        <v>162.392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1917</v>
      </c>
    </row>
    <row r="163" spans="1:5" ht="51">
      <c r="A163" s="30" t="s">
        <v>44</v>
      </c>
      <c r="E163" s="31" t="s">
        <v>1918</v>
      </c>
    </row>
    <row r="164" spans="1:5" ht="38.25">
      <c r="A164" t="s">
        <v>46</v>
      </c>
      <c r="E164" s="29" t="s">
        <v>354</v>
      </c>
    </row>
    <row r="165" spans="1:16" ht="12.75">
      <c r="A165" s="18" t="s">
        <v>37</v>
      </c>
      <c s="23" t="s">
        <v>391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1647</v>
      </c>
    </row>
    <row r="167" spans="1:5" ht="89.25">
      <c r="A167" s="30" t="s">
        <v>44</v>
      </c>
      <c r="E167" s="31" t="s">
        <v>1919</v>
      </c>
    </row>
    <row r="168" spans="1:5" ht="102">
      <c r="A168" t="s">
        <v>46</v>
      </c>
      <c r="E168" s="29" t="s">
        <v>428</v>
      </c>
    </row>
    <row r="169" spans="1:18" ht="12.75" customHeight="1">
      <c r="A169" s="5" t="s">
        <v>35</v>
      </c>
      <c s="5"/>
      <c s="35" t="s">
        <v>27</v>
      </c>
      <c s="5"/>
      <c s="21" t="s">
        <v>435</v>
      </c>
      <c s="5"/>
      <c s="5"/>
      <c s="5"/>
      <c s="36">
        <f>0+Q169</f>
      </c>
      <c r="O169">
        <f>0+R169</f>
      </c>
      <c r="Q169">
        <f>0+I170+I174+I178+I182+I186+I190+I194+I198+I202+I206+I210+I214+I218+I222+I226</f>
      </c>
      <c>
        <f>0+O170+O174+O178+O182+O186+O190+O194+O198+O202+O206+O210+O214+O218+O222+O226</f>
      </c>
    </row>
    <row r="170" spans="1:16" ht="25.5">
      <c r="A170" s="18" t="s">
        <v>37</v>
      </c>
      <c s="23" t="s">
        <v>396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1920</v>
      </c>
    </row>
    <row r="172" spans="1:5" ht="38.25">
      <c r="A172" s="30" t="s">
        <v>44</v>
      </c>
      <c r="E172" s="31" t="s">
        <v>1921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1922</v>
      </c>
    </row>
    <row r="176" spans="1:5" ht="38.25">
      <c r="A176" s="30" t="s">
        <v>44</v>
      </c>
      <c r="E176" s="31" t="s">
        <v>1923</v>
      </c>
    </row>
    <row r="177" spans="1:5" ht="51">
      <c r="A177" t="s">
        <v>46</v>
      </c>
      <c r="E177" s="29" t="s">
        <v>441</v>
      </c>
    </row>
    <row r="178" spans="1:16" ht="12.75">
      <c r="A178" s="18" t="s">
        <v>37</v>
      </c>
      <c s="23" t="s">
        <v>408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1924</v>
      </c>
    </row>
    <row r="180" spans="1:5" ht="12.75">
      <c r="A180" s="30" t="s">
        <v>44</v>
      </c>
      <c r="E180" s="31" t="s">
        <v>1925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1470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1926</v>
      </c>
    </row>
    <row r="184" spans="1:5" ht="12.75">
      <c r="A184" s="30" t="s">
        <v>44</v>
      </c>
      <c r="E184" s="31" t="s">
        <v>1927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1473</v>
      </c>
      <c s="24" t="s">
        <v>465</v>
      </c>
      <c s="25" t="s">
        <v>165</v>
      </c>
      <c s="26">
        <v>149.5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1928</v>
      </c>
    </row>
    <row r="188" spans="1:5" ht="12.75">
      <c r="A188" s="30" t="s">
        <v>44</v>
      </c>
      <c r="E188" s="31" t="s">
        <v>1929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1930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1931</v>
      </c>
    </row>
    <row r="192" spans="1:5" ht="12.75">
      <c r="A192" s="30" t="s">
        <v>44</v>
      </c>
      <c r="E192" s="31" t="s">
        <v>1932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464</v>
      </c>
      <c s="18" t="s">
        <v>1933</v>
      </c>
      <c s="24" t="s">
        <v>465</v>
      </c>
      <c s="25" t="s">
        <v>165</v>
      </c>
      <c s="26">
        <v>56.35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42</v>
      </c>
      <c r="E195" s="29" t="s">
        <v>1934</v>
      </c>
    </row>
    <row r="196" spans="1:5" ht="12.75">
      <c r="A196" s="30" t="s">
        <v>44</v>
      </c>
      <c r="E196" s="31" t="s">
        <v>1935</v>
      </c>
    </row>
    <row r="197" spans="1:5" ht="51">
      <c r="A197" t="s">
        <v>46</v>
      </c>
      <c r="E197" s="29" t="s">
        <v>462</v>
      </c>
    </row>
    <row r="198" spans="1:16" ht="12.75">
      <c r="A198" s="18" t="s">
        <v>37</v>
      </c>
      <c s="23" t="s">
        <v>436</v>
      </c>
      <c s="23" t="s">
        <v>802</v>
      </c>
      <c s="18" t="s">
        <v>1470</v>
      </c>
      <c s="24" t="s">
        <v>803</v>
      </c>
      <c s="25" t="s">
        <v>165</v>
      </c>
      <c s="26">
        <v>149.5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1936</v>
      </c>
    </row>
    <row r="200" spans="1:5" ht="38.25">
      <c r="A200" s="30" t="s">
        <v>44</v>
      </c>
      <c r="E200" s="31" t="s">
        <v>1921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802</v>
      </c>
      <c s="18" t="s">
        <v>1473</v>
      </c>
      <c s="24" t="s">
        <v>803</v>
      </c>
      <c s="25" t="s">
        <v>165</v>
      </c>
      <c s="26">
        <v>56.35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1937</v>
      </c>
    </row>
    <row r="204" spans="1:5" ht="12.75">
      <c r="A204" s="30" t="s">
        <v>44</v>
      </c>
      <c r="E204" s="31" t="s">
        <v>1938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1470</v>
      </c>
      <c s="24" t="s">
        <v>481</v>
      </c>
      <c s="25" t="s">
        <v>165</v>
      </c>
      <c s="26">
        <v>149.5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1939</v>
      </c>
    </row>
    <row r="208" spans="1:5" ht="38.25">
      <c r="A208" s="30" t="s">
        <v>44</v>
      </c>
      <c r="E208" s="31" t="s">
        <v>1921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480</v>
      </c>
      <c s="18" t="s">
        <v>1473</v>
      </c>
      <c s="24" t="s">
        <v>481</v>
      </c>
      <c s="25" t="s">
        <v>165</v>
      </c>
      <c s="26">
        <v>56.35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1940</v>
      </c>
    </row>
    <row r="212" spans="1:5" ht="12.75">
      <c r="A212" s="30" t="s">
        <v>44</v>
      </c>
      <c r="E212" s="31" t="s">
        <v>1938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1941</v>
      </c>
    </row>
    <row r="216" spans="1:5" ht="38.25">
      <c r="A216" s="30" t="s">
        <v>44</v>
      </c>
      <c r="E216" s="31" t="s">
        <v>1921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1942</v>
      </c>
      <c s="18" t="s">
        <v>45</v>
      </c>
      <c s="24" t="s">
        <v>1943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1944</v>
      </c>
    </row>
    <row r="220" spans="1:5" ht="12.75">
      <c r="A220" s="30" t="s">
        <v>44</v>
      </c>
      <c r="E220" s="31" t="s">
        <v>1938</v>
      </c>
    </row>
    <row r="221" spans="1:5" ht="140.25">
      <c r="A221" t="s">
        <v>46</v>
      </c>
      <c r="E221" s="29" t="s">
        <v>478</v>
      </c>
    </row>
    <row r="222" spans="1:16" ht="12.75">
      <c r="A222" s="18" t="s">
        <v>37</v>
      </c>
      <c s="23" t="s">
        <v>468</v>
      </c>
      <c s="23" t="s">
        <v>1664</v>
      </c>
      <c s="18" t="s">
        <v>45</v>
      </c>
      <c s="24" t="s">
        <v>1665</v>
      </c>
      <c s="25" t="s">
        <v>165</v>
      </c>
      <c s="26">
        <v>56.35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1945</v>
      </c>
    </row>
    <row r="224" spans="1:5" ht="12.75">
      <c r="A224" s="30" t="s">
        <v>44</v>
      </c>
      <c r="E224" s="31" t="s">
        <v>1946</v>
      </c>
    </row>
    <row r="225" spans="1:5" ht="25.5">
      <c r="A225" t="s">
        <v>46</v>
      </c>
      <c r="E225" s="29" t="s">
        <v>1668</v>
      </c>
    </row>
    <row r="226" spans="1:16" ht="12.75">
      <c r="A226" s="18" t="s">
        <v>37</v>
      </c>
      <c s="23" t="s">
        <v>473</v>
      </c>
      <c s="23" t="s">
        <v>1669</v>
      </c>
      <c s="18" t="s">
        <v>45</v>
      </c>
      <c s="24" t="s">
        <v>1670</v>
      </c>
      <c s="25" t="s">
        <v>196</v>
      </c>
      <c s="26">
        <v>45.8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1947</v>
      </c>
    </row>
    <row r="228" spans="1:5" ht="51">
      <c r="A228" s="30" t="s">
        <v>44</v>
      </c>
      <c r="E228" s="31" t="s">
        <v>1948</v>
      </c>
    </row>
    <row r="229" spans="1:5" ht="38.25">
      <c r="A229" t="s">
        <v>46</v>
      </c>
      <c r="E229" s="29" t="s">
        <v>1673</v>
      </c>
    </row>
    <row r="230" spans="1:18" ht="12.75" customHeight="1">
      <c r="A230" s="5" t="s">
        <v>35</v>
      </c>
      <c s="5"/>
      <c s="35" t="s">
        <v>64</v>
      </c>
      <c s="5"/>
      <c s="21" t="s">
        <v>494</v>
      </c>
      <c s="5"/>
      <c s="5"/>
      <c s="5"/>
      <c s="36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25.5">
      <c r="A231" s="18" t="s">
        <v>37</v>
      </c>
      <c s="23" t="s">
        <v>479</v>
      </c>
      <c s="23" t="s">
        <v>1674</v>
      </c>
      <c s="18" t="s">
        <v>45</v>
      </c>
      <c s="24" t="s">
        <v>1675</v>
      </c>
      <c s="25" t="s">
        <v>165</v>
      </c>
      <c s="26">
        <v>37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38.25">
      <c r="A232" s="28" t="s">
        <v>42</v>
      </c>
      <c r="E232" s="29" t="s">
        <v>1949</v>
      </c>
    </row>
    <row r="233" spans="1:5" ht="51">
      <c r="A233" s="30" t="s">
        <v>44</v>
      </c>
      <c r="E233" s="31" t="s">
        <v>1950</v>
      </c>
    </row>
    <row r="234" spans="1:5" ht="191.25">
      <c r="A234" t="s">
        <v>46</v>
      </c>
      <c r="E234" s="29" t="s">
        <v>1678</v>
      </c>
    </row>
    <row r="235" spans="1:16" ht="25.5">
      <c r="A235" s="18" t="s">
        <v>37</v>
      </c>
      <c s="23" t="s">
        <v>484</v>
      </c>
      <c s="23" t="s">
        <v>1679</v>
      </c>
      <c s="18" t="s">
        <v>45</v>
      </c>
      <c s="24" t="s">
        <v>1680</v>
      </c>
      <c s="25" t="s">
        <v>165</v>
      </c>
      <c s="26">
        <v>61.25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42</v>
      </c>
      <c r="E236" s="29" t="s">
        <v>1681</v>
      </c>
    </row>
    <row r="237" spans="1:5" ht="12.75">
      <c r="A237" s="30" t="s">
        <v>44</v>
      </c>
      <c r="E237" s="31" t="s">
        <v>1951</v>
      </c>
    </row>
    <row r="238" spans="1:5" ht="204">
      <c r="A238" t="s">
        <v>46</v>
      </c>
      <c r="E238" s="29" t="s">
        <v>1683</v>
      </c>
    </row>
    <row r="239" spans="1:16" ht="12.75">
      <c r="A239" s="18" t="s">
        <v>37</v>
      </c>
      <c s="23" t="s">
        <v>489</v>
      </c>
      <c s="23" t="s">
        <v>1684</v>
      </c>
      <c s="18" t="s">
        <v>45</v>
      </c>
      <c s="24" t="s">
        <v>1685</v>
      </c>
      <c s="25" t="s">
        <v>165</v>
      </c>
      <c s="26">
        <v>33.86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51">
      <c r="A240" s="28" t="s">
        <v>42</v>
      </c>
      <c r="E240" s="29" t="s">
        <v>1952</v>
      </c>
    </row>
    <row r="241" spans="1:5" ht="38.25">
      <c r="A241" s="30" t="s">
        <v>44</v>
      </c>
      <c r="E241" s="31" t="s">
        <v>1953</v>
      </c>
    </row>
    <row r="242" spans="1:5" ht="38.25">
      <c r="A242" t="s">
        <v>46</v>
      </c>
      <c r="E242" s="29" t="s">
        <v>1688</v>
      </c>
    </row>
    <row r="243" spans="1:16" ht="12.75">
      <c r="A243" s="18" t="s">
        <v>37</v>
      </c>
      <c s="23" t="s">
        <v>495</v>
      </c>
      <c s="23" t="s">
        <v>1689</v>
      </c>
      <c s="18" t="s">
        <v>45</v>
      </c>
      <c s="24" t="s">
        <v>1690</v>
      </c>
      <c s="25" t="s">
        <v>165</v>
      </c>
      <c s="26">
        <v>829.788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38.25">
      <c r="A244" s="28" t="s">
        <v>42</v>
      </c>
      <c r="E244" s="29" t="s">
        <v>1691</v>
      </c>
    </row>
    <row r="245" spans="1:5" ht="153">
      <c r="A245" s="30" t="s">
        <v>44</v>
      </c>
      <c r="E245" s="31" t="s">
        <v>1954</v>
      </c>
    </row>
    <row r="246" spans="1:5" ht="38.25">
      <c r="A246" t="s">
        <v>46</v>
      </c>
      <c r="E246" s="29" t="s">
        <v>1688</v>
      </c>
    </row>
    <row r="247" spans="1:16" ht="12.75">
      <c r="A247" s="18" t="s">
        <v>37</v>
      </c>
      <c s="23" t="s">
        <v>502</v>
      </c>
      <c s="23" t="s">
        <v>1693</v>
      </c>
      <c s="18" t="s">
        <v>45</v>
      </c>
      <c s="24" t="s">
        <v>1694</v>
      </c>
      <c s="25" t="s">
        <v>165</v>
      </c>
      <c s="26">
        <v>55.848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1695</v>
      </c>
    </row>
    <row r="249" spans="1:5" ht="38.25">
      <c r="A249" s="30" t="s">
        <v>44</v>
      </c>
      <c r="E249" s="31" t="s">
        <v>1955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1697</v>
      </c>
      <c s="18" t="s">
        <v>45</v>
      </c>
      <c s="24" t="s">
        <v>1698</v>
      </c>
      <c s="25" t="s">
        <v>165</v>
      </c>
      <c s="26">
        <v>36.12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1956</v>
      </c>
    </row>
    <row r="253" spans="1:5" ht="51">
      <c r="A253" s="30" t="s">
        <v>44</v>
      </c>
      <c r="E253" s="31" t="s">
        <v>1957</v>
      </c>
    </row>
    <row r="254" spans="1:5" ht="51">
      <c r="A254" t="s">
        <v>46</v>
      </c>
      <c r="E254" s="29" t="s">
        <v>500</v>
      </c>
    </row>
    <row r="255" spans="1:16" ht="12.75">
      <c r="A255" s="18" t="s">
        <v>37</v>
      </c>
      <c s="23" t="s">
        <v>511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1703</v>
      </c>
    </row>
    <row r="257" spans="1:5" ht="38.25">
      <c r="A257" s="30" t="s">
        <v>44</v>
      </c>
      <c r="E257" s="31" t="s">
        <v>1958</v>
      </c>
    </row>
    <row r="258" spans="1:5" ht="51">
      <c r="A258" t="s">
        <v>46</v>
      </c>
      <c r="E258" s="29" t="s">
        <v>500</v>
      </c>
    </row>
    <row r="259" spans="1:18" ht="12.75" customHeight="1">
      <c r="A259" s="5" t="s">
        <v>35</v>
      </c>
      <c s="5"/>
      <c s="35" t="s">
        <v>67</v>
      </c>
      <c s="5"/>
      <c s="21" t="s">
        <v>501</v>
      </c>
      <c s="5"/>
      <c s="5"/>
      <c s="5"/>
      <c s="36">
        <f>0+Q259</f>
      </c>
      <c r="O259">
        <f>0+R259</f>
      </c>
      <c r="Q259">
        <f>0+I260</f>
      </c>
      <c>
        <f>0+O260</f>
      </c>
    </row>
    <row r="260" spans="1:16" ht="12.75">
      <c r="A260" s="18" t="s">
        <v>37</v>
      </c>
      <c s="23" t="s">
        <v>517</v>
      </c>
      <c s="23" t="s">
        <v>1705</v>
      </c>
      <c s="18" t="s">
        <v>45</v>
      </c>
      <c s="24" t="s">
        <v>1706</v>
      </c>
      <c s="25" t="s">
        <v>89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1707</v>
      </c>
    </row>
    <row r="262" spans="1:5" ht="38.25">
      <c r="A262" s="30" t="s">
        <v>44</v>
      </c>
      <c r="E262" s="31" t="s">
        <v>1708</v>
      </c>
    </row>
    <row r="263" spans="1:5" ht="63.75">
      <c r="A263" t="s">
        <v>46</v>
      </c>
      <c r="E263" s="29" t="s">
        <v>1709</v>
      </c>
    </row>
    <row r="264" spans="1:18" ht="12.75" customHeight="1">
      <c r="A264" s="5" t="s">
        <v>35</v>
      </c>
      <c s="5"/>
      <c s="35" t="s">
        <v>32</v>
      </c>
      <c s="5"/>
      <c s="21" t="s">
        <v>176</v>
      </c>
      <c s="5"/>
      <c s="5"/>
      <c s="5"/>
      <c s="36">
        <f>0+Q264</f>
      </c>
      <c r="O264">
        <f>0+R264</f>
      </c>
      <c r="Q264">
        <f>0+I265+I269+I273+I277+I281+I285+I289+I293+I297+I301+I305+I309+I313+I317+I321</f>
      </c>
      <c>
        <f>0+O265+O269+O273+O277+O281+O285+O289+O293+O297+O301+O305+O309+O313+O317+O321</f>
      </c>
    </row>
    <row r="265" spans="1:16" ht="12.75">
      <c r="A265" s="18" t="s">
        <v>37</v>
      </c>
      <c s="23" t="s">
        <v>523</v>
      </c>
      <c s="23" t="s">
        <v>1710</v>
      </c>
      <c s="18" t="s">
        <v>45</v>
      </c>
      <c s="24" t="s">
        <v>1711</v>
      </c>
      <c s="25" t="s">
        <v>196</v>
      </c>
      <c s="26">
        <v>40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1712</v>
      </c>
    </row>
    <row r="267" spans="1:5" ht="38.25">
      <c r="A267" s="30" t="s">
        <v>44</v>
      </c>
      <c r="E267" s="31" t="s">
        <v>1959</v>
      </c>
    </row>
    <row r="268" spans="1:5" ht="114.75">
      <c r="A268" t="s">
        <v>46</v>
      </c>
      <c r="E268" s="29" t="s">
        <v>1714</v>
      </c>
    </row>
    <row r="269" spans="1:16" ht="25.5">
      <c r="A269" s="18" t="s">
        <v>37</v>
      </c>
      <c s="23" t="s">
        <v>528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1960</v>
      </c>
    </row>
    <row r="271" spans="1:5" ht="12.75">
      <c r="A271" s="30" t="s">
        <v>44</v>
      </c>
      <c r="E271" s="31" t="s">
        <v>1961</v>
      </c>
    </row>
    <row r="272" spans="1:5" ht="51">
      <c r="A272" t="s">
        <v>46</v>
      </c>
      <c r="E272" s="29" t="s">
        <v>558</v>
      </c>
    </row>
    <row r="273" spans="1:16" ht="12.75">
      <c r="A273" s="18" t="s">
        <v>37</v>
      </c>
      <c s="23" t="s">
        <v>533</v>
      </c>
      <c s="23" t="s">
        <v>1717</v>
      </c>
      <c s="18" t="s">
        <v>45</v>
      </c>
      <c s="24" t="s">
        <v>1718</v>
      </c>
      <c s="25" t="s">
        <v>89</v>
      </c>
      <c s="26">
        <v>10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1962</v>
      </c>
    </row>
    <row r="275" spans="1:5" ht="38.25">
      <c r="A275" s="30" t="s">
        <v>44</v>
      </c>
      <c r="E275" s="31" t="s">
        <v>1963</v>
      </c>
    </row>
    <row r="276" spans="1:5" ht="38.25">
      <c r="A276" t="s">
        <v>46</v>
      </c>
      <c r="E276" s="29" t="s">
        <v>1721</v>
      </c>
    </row>
    <row r="277" spans="1:16" ht="12.75">
      <c r="A277" s="18" t="s">
        <v>37</v>
      </c>
      <c s="23" t="s">
        <v>538</v>
      </c>
      <c s="23" t="s">
        <v>1722</v>
      </c>
      <c s="18" t="s">
        <v>1470</v>
      </c>
      <c s="24" t="s">
        <v>1723</v>
      </c>
      <c s="25" t="s">
        <v>89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1724</v>
      </c>
    </row>
    <row r="279" spans="1:5" ht="12.75">
      <c r="A279" s="30" t="s">
        <v>44</v>
      </c>
      <c r="E279" s="31" t="s">
        <v>1725</v>
      </c>
    </row>
    <row r="280" spans="1:5" ht="25.5">
      <c r="A280" t="s">
        <v>46</v>
      </c>
      <c r="E280" s="29" t="s">
        <v>1726</v>
      </c>
    </row>
    <row r="281" spans="1:16" ht="12.75">
      <c r="A281" s="18" t="s">
        <v>37</v>
      </c>
      <c s="23" t="s">
        <v>543</v>
      </c>
      <c s="23" t="s">
        <v>1722</v>
      </c>
      <c s="18" t="s">
        <v>1473</v>
      </c>
      <c s="24" t="s">
        <v>1723</v>
      </c>
      <c s="25" t="s">
        <v>89</v>
      </c>
      <c s="26">
        <v>1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25.5">
      <c r="A282" s="28" t="s">
        <v>42</v>
      </c>
      <c r="E282" s="29" t="s">
        <v>1964</v>
      </c>
    </row>
    <row r="283" spans="1:5" ht="12.75">
      <c r="A283" s="30" t="s">
        <v>44</v>
      </c>
      <c r="E283" s="31" t="s">
        <v>1965</v>
      </c>
    </row>
    <row r="284" spans="1:5" ht="25.5">
      <c r="A284" t="s">
        <v>46</v>
      </c>
      <c r="E284" s="29" t="s">
        <v>1726</v>
      </c>
    </row>
    <row r="285" spans="1:16" ht="25.5">
      <c r="A285" s="18" t="s">
        <v>37</v>
      </c>
      <c s="23" t="s">
        <v>548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1729</v>
      </c>
    </row>
    <row r="287" spans="1:5" ht="51">
      <c r="A287" s="30" t="s">
        <v>44</v>
      </c>
      <c r="E287" s="31" t="s">
        <v>1966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25.5">
      <c r="A290" s="28" t="s">
        <v>42</v>
      </c>
      <c r="E290" s="29" t="s">
        <v>1731</v>
      </c>
    </row>
    <row r="291" spans="1:5" ht="12.75">
      <c r="A291" s="30" t="s">
        <v>44</v>
      </c>
      <c r="E291" s="31" t="s">
        <v>1967</v>
      </c>
    </row>
    <row r="292" spans="1:5" ht="38.25">
      <c r="A292" t="s">
        <v>46</v>
      </c>
      <c r="E292" s="29" t="s">
        <v>595</v>
      </c>
    </row>
    <row r="293" spans="1:16" ht="12.75">
      <c r="A293" s="18" t="s">
        <v>37</v>
      </c>
      <c s="23" t="s">
        <v>559</v>
      </c>
      <c s="23" t="s">
        <v>1367</v>
      </c>
      <c s="18" t="s">
        <v>45</v>
      </c>
      <c s="24" t="s">
        <v>1368</v>
      </c>
      <c s="25" t="s">
        <v>196</v>
      </c>
      <c s="26">
        <v>53.5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1733</v>
      </c>
    </row>
    <row r="295" spans="1:5" ht="51">
      <c r="A295" s="30" t="s">
        <v>44</v>
      </c>
      <c r="E295" s="31" t="s">
        <v>1968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1735</v>
      </c>
    </row>
    <row r="299" spans="1:5" ht="12.75">
      <c r="A299" s="30" t="s">
        <v>44</v>
      </c>
      <c r="E299" s="31" t="s">
        <v>1969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1737</v>
      </c>
      <c s="18" t="s">
        <v>45</v>
      </c>
      <c s="24" t="s">
        <v>1738</v>
      </c>
      <c s="25" t="s">
        <v>196</v>
      </c>
      <c s="26">
        <v>81.8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1970</v>
      </c>
    </row>
    <row r="303" spans="1:5" ht="51">
      <c r="A303" s="30" t="s">
        <v>44</v>
      </c>
      <c r="E303" s="31" t="s">
        <v>1971</v>
      </c>
    </row>
    <row r="304" spans="1:5" ht="25.5">
      <c r="A304" t="s">
        <v>46</v>
      </c>
      <c r="E304" s="29" t="s">
        <v>1292</v>
      </c>
    </row>
    <row r="305" spans="1:16" ht="12.75">
      <c r="A305" s="18" t="s">
        <v>37</v>
      </c>
      <c s="23" t="s">
        <v>569</v>
      </c>
      <c s="23" t="s">
        <v>1972</v>
      </c>
      <c s="18" t="s">
        <v>45</v>
      </c>
      <c s="24" t="s">
        <v>1973</v>
      </c>
      <c s="25" t="s">
        <v>196</v>
      </c>
      <c s="26">
        <v>23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1974</v>
      </c>
    </row>
    <row r="307" spans="1:5" ht="12.75">
      <c r="A307" s="30" t="s">
        <v>44</v>
      </c>
      <c r="E307" s="31" t="s">
        <v>1975</v>
      </c>
    </row>
    <row r="308" spans="1:5" ht="38.25">
      <c r="A308" t="s">
        <v>46</v>
      </c>
      <c r="E308" s="29" t="s">
        <v>1296</v>
      </c>
    </row>
    <row r="309" spans="1:16" ht="12.75">
      <c r="A309" s="18" t="s">
        <v>37</v>
      </c>
      <c s="23" t="s">
        <v>574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1754</v>
      </c>
    </row>
    <row r="311" spans="1:5" ht="38.25">
      <c r="A311" s="30" t="s">
        <v>44</v>
      </c>
      <c r="E311" s="31" t="s">
        <v>1976</v>
      </c>
    </row>
    <row r="312" spans="1:5" ht="89.25">
      <c r="A312" t="s">
        <v>46</v>
      </c>
      <c r="E312" s="29" t="s">
        <v>669</v>
      </c>
    </row>
    <row r="313" spans="1:16" ht="12.75">
      <c r="A313" s="18" t="s">
        <v>37</v>
      </c>
      <c s="23" t="s">
        <v>578</v>
      </c>
      <c s="23" t="s">
        <v>1756</v>
      </c>
      <c s="18" t="s">
        <v>45</v>
      </c>
      <c s="24" t="s">
        <v>1757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1977</v>
      </c>
    </row>
    <row r="315" spans="1:5" ht="12.75">
      <c r="A315" s="30" t="s">
        <v>44</v>
      </c>
      <c r="E315" s="31" t="s">
        <v>1978</v>
      </c>
    </row>
    <row r="316" spans="1:5" ht="38.25">
      <c r="A316" t="s">
        <v>46</v>
      </c>
      <c r="E316" s="29" t="s">
        <v>1760</v>
      </c>
    </row>
    <row r="317" spans="1:16" ht="12.75">
      <c r="A317" s="18" t="s">
        <v>37</v>
      </c>
      <c s="23" t="s">
        <v>582</v>
      </c>
      <c s="23" t="s">
        <v>1766</v>
      </c>
      <c s="18" t="s">
        <v>45</v>
      </c>
      <c s="24" t="s">
        <v>1767</v>
      </c>
      <c s="25" t="s">
        <v>89</v>
      </c>
      <c s="26">
        <v>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1768</v>
      </c>
    </row>
    <row r="319" spans="1:5" ht="12.75">
      <c r="A319" s="30" t="s">
        <v>44</v>
      </c>
      <c r="E319" s="31" t="s">
        <v>1979</v>
      </c>
    </row>
    <row r="320" spans="1:5" ht="267.75">
      <c r="A320" t="s">
        <v>46</v>
      </c>
      <c r="E320" s="29" t="s">
        <v>1770</v>
      </c>
    </row>
    <row r="321" spans="1:16" ht="12.75">
      <c r="A321" s="18" t="s">
        <v>37</v>
      </c>
      <c s="23" t="s">
        <v>586</v>
      </c>
      <c s="23" t="s">
        <v>1771</v>
      </c>
      <c s="18" t="s">
        <v>45</v>
      </c>
      <c s="24" t="s">
        <v>1772</v>
      </c>
      <c s="25" t="s">
        <v>201</v>
      </c>
      <c s="26">
        <v>207.9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1980</v>
      </c>
    </row>
    <row r="323" spans="1:5" ht="12.75">
      <c r="A323" s="30" t="s">
        <v>44</v>
      </c>
      <c r="E323" s="31" t="s">
        <v>1981</v>
      </c>
    </row>
    <row r="324" spans="1:5" ht="25.5">
      <c r="A324" t="s">
        <v>46</v>
      </c>
      <c r="E324" s="29" t="s">
        <v>1775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0+O8+O17+O74+O175+O224+O273+O282+O315+O336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1982</v>
      </c>
      <c s="32">
        <f>0+I8+I17+I74+I175+I224+I273+I282+I315+I336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1982</v>
      </c>
      <c s="5"/>
      <c s="14" t="s">
        <v>1983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1442</v>
      </c>
    </row>
    <row r="11" spans="1:5" ht="114.75">
      <c r="A11" s="30" t="s">
        <v>44</v>
      </c>
      <c r="E11" s="31" t="s">
        <v>1984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1444</v>
      </c>
      <c s="18" t="s">
        <v>45</v>
      </c>
      <c s="24" t="s">
        <v>1445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1446</v>
      </c>
    </row>
    <row r="15" spans="1:5" ht="12.75">
      <c r="A15" s="30" t="s">
        <v>44</v>
      </c>
      <c r="E15" s="31" t="s">
        <v>1985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128</v>
      </c>
      <c s="26">
        <v>84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1450</v>
      </c>
    </row>
    <row r="20" spans="1:5" ht="12.75">
      <c r="A20" s="30" t="s">
        <v>44</v>
      </c>
      <c r="E20" s="31" t="s">
        <v>1986</v>
      </c>
    </row>
    <row r="21" spans="1:5" ht="38.25">
      <c r="A21" t="s">
        <v>46</v>
      </c>
      <c r="E21" s="29" t="s">
        <v>1452</v>
      </c>
    </row>
    <row r="22" spans="1:16" ht="12.75">
      <c r="A22" s="18" t="s">
        <v>37</v>
      </c>
      <c s="23" t="s">
        <v>25</v>
      </c>
      <c s="23" t="s">
        <v>1453</v>
      </c>
      <c s="18" t="s">
        <v>45</v>
      </c>
      <c s="24" t="s">
        <v>1454</v>
      </c>
      <c s="25" t="s">
        <v>179</v>
      </c>
      <c s="26">
        <v>15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1987</v>
      </c>
    </row>
    <row r="24" spans="1:5" ht="25.5">
      <c r="A24" s="30" t="s">
        <v>44</v>
      </c>
      <c r="E24" s="31" t="s">
        <v>1988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14.75">
      <c r="A28" s="30" t="s">
        <v>44</v>
      </c>
      <c r="E28" s="31" t="s">
        <v>1989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1463</v>
      </c>
      <c s="18" t="s">
        <v>45</v>
      </c>
      <c s="24" t="s">
        <v>1464</v>
      </c>
      <c s="25" t="s">
        <v>179</v>
      </c>
      <c s="26">
        <v>401.692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1990</v>
      </c>
    </row>
    <row r="32" spans="1:5" ht="306">
      <c r="A32" s="30" t="s">
        <v>44</v>
      </c>
      <c r="E32" s="31" t="s">
        <v>1991</v>
      </c>
    </row>
    <row r="33" spans="1:5" ht="318.75">
      <c r="A33" t="s">
        <v>46</v>
      </c>
      <c r="E33" s="29" t="s">
        <v>1467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1468</v>
      </c>
    </row>
    <row r="36" spans="1:5" ht="114.75">
      <c r="A36" s="30" t="s">
        <v>44</v>
      </c>
      <c r="E36" s="31" t="s">
        <v>1992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1470</v>
      </c>
      <c s="24" t="s">
        <v>287</v>
      </c>
      <c s="25" t="s">
        <v>179</v>
      </c>
      <c s="26">
        <v>15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1471</v>
      </c>
    </row>
    <row r="40" spans="1:5" ht="63.75">
      <c r="A40" s="30" t="s">
        <v>44</v>
      </c>
      <c r="E40" s="31" t="s">
        <v>1993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1473</v>
      </c>
      <c s="24" t="s">
        <v>287</v>
      </c>
      <c s="25" t="s">
        <v>179</v>
      </c>
      <c s="26">
        <v>134.665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1994</v>
      </c>
    </row>
    <row r="44" spans="1:5" ht="127.5">
      <c r="A44" s="30" t="s">
        <v>44</v>
      </c>
      <c r="E44" s="31" t="s">
        <v>1995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1930</v>
      </c>
      <c s="24" t="s">
        <v>287</v>
      </c>
      <c s="25" t="s">
        <v>179</v>
      </c>
      <c s="26">
        <v>1093.839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1996</v>
      </c>
    </row>
    <row r="48" spans="1:5" ht="409.5">
      <c r="A48" s="30" t="s">
        <v>44</v>
      </c>
      <c r="E48" s="31" t="s">
        <v>1997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1998</v>
      </c>
      <c s="18" t="s">
        <v>45</v>
      </c>
      <c s="24" t="s">
        <v>1999</v>
      </c>
      <c s="25" t="s">
        <v>179</v>
      </c>
      <c s="26">
        <v>49.77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42</v>
      </c>
      <c r="E51" s="29" t="s">
        <v>2000</v>
      </c>
    </row>
    <row r="52" spans="1:5" ht="140.25">
      <c r="A52" s="30" t="s">
        <v>44</v>
      </c>
      <c r="E52" s="31" t="s">
        <v>2001</v>
      </c>
    </row>
    <row r="53" spans="1:5" ht="267.75">
      <c r="A53" t="s">
        <v>46</v>
      </c>
      <c r="E53" s="29" t="s">
        <v>273</v>
      </c>
    </row>
    <row r="54" spans="1:16" ht="12.75">
      <c r="A54" s="18" t="s">
        <v>37</v>
      </c>
      <c s="23" t="s">
        <v>79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2002</v>
      </c>
    </row>
    <row r="56" spans="1:5" ht="255">
      <c r="A56" s="30" t="s">
        <v>44</v>
      </c>
      <c r="E56" s="31" t="s">
        <v>2003</v>
      </c>
    </row>
    <row r="57" spans="1:5" ht="229.5">
      <c r="A57" t="s">
        <v>46</v>
      </c>
      <c r="E57" s="29" t="s">
        <v>300</v>
      </c>
    </row>
    <row r="58" spans="1:16" ht="12.75">
      <c r="A58" s="18" t="s">
        <v>37</v>
      </c>
      <c s="23" t="s">
        <v>84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2004</v>
      </c>
    </row>
    <row r="60" spans="1:5" ht="51">
      <c r="A60" s="30" t="s">
        <v>44</v>
      </c>
      <c r="E60" s="31" t="s">
        <v>2005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1148</v>
      </c>
      <c s="18" t="s">
        <v>45</v>
      </c>
      <c s="24" t="s">
        <v>1149</v>
      </c>
      <c s="25" t="s">
        <v>179</v>
      </c>
      <c s="26">
        <v>69.465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1787</v>
      </c>
    </row>
    <row r="64" spans="1:5" ht="331.5">
      <c r="A64" s="30" t="s">
        <v>44</v>
      </c>
      <c r="E64" s="31" t="s">
        <v>2006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1488</v>
      </c>
    </row>
    <row r="68" spans="1:5" ht="63.75">
      <c r="A68" s="30" t="s">
        <v>44</v>
      </c>
      <c r="E68" s="31" t="s">
        <v>2007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1490</v>
      </c>
    </row>
    <row r="72" spans="1:5" ht="12.75">
      <c r="A72" s="30" t="s">
        <v>44</v>
      </c>
      <c r="E72" s="31" t="s">
        <v>2008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0+I75+I79+I83+I87+I91+I95+I99+I103+I107+I111+I115+I119+I123+I127+I131+I135+I139+I143+I147+I151+I155+I159+I163+I167+I171</f>
      </c>
      <c>
        <f>0+O75+O79+O83+O87+O91+O95+O99+O103+O107+O111+O115+O119+O123+O127+O131+O135+O139+O143+O147+O151+O155+O159+O163+O167+O171</f>
      </c>
    </row>
    <row r="75" spans="1:16" ht="12.75">
      <c r="A75" s="18" t="s">
        <v>37</v>
      </c>
      <c s="23" t="s">
        <v>103</v>
      </c>
      <c s="23" t="s">
        <v>2009</v>
      </c>
      <c s="18" t="s">
        <v>45</v>
      </c>
      <c s="24" t="s">
        <v>2010</v>
      </c>
      <c s="25" t="s">
        <v>196</v>
      </c>
      <c s="26">
        <v>86.4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2011</v>
      </c>
    </row>
    <row r="77" spans="1:5" ht="51">
      <c r="A77" s="30" t="s">
        <v>44</v>
      </c>
      <c r="E77" s="31" t="s">
        <v>2012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1492</v>
      </c>
      <c s="18" t="s">
        <v>45</v>
      </c>
      <c s="24" t="s">
        <v>1493</v>
      </c>
      <c s="25" t="s">
        <v>196</v>
      </c>
      <c s="26">
        <v>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2013</v>
      </c>
    </row>
    <row r="81" spans="1:5" ht="51">
      <c r="A81" s="30" t="s">
        <v>44</v>
      </c>
      <c r="E81" s="31" t="s">
        <v>2014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179</v>
      </c>
      <c s="26">
        <v>0.882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2015</v>
      </c>
    </row>
    <row r="85" spans="1:5" ht="51">
      <c r="A85" s="30" t="s">
        <v>44</v>
      </c>
      <c r="E85" s="31" t="s">
        <v>2016</v>
      </c>
    </row>
    <row r="86" spans="1:5" ht="51">
      <c r="A86" t="s">
        <v>46</v>
      </c>
      <c r="E86" s="29" t="s">
        <v>1500</v>
      </c>
    </row>
    <row r="87" spans="1:16" ht="12.75">
      <c r="A87" s="18" t="s">
        <v>37</v>
      </c>
      <c s="23" t="s">
        <v>115</v>
      </c>
      <c s="23" t="s">
        <v>1868</v>
      </c>
      <c s="18" t="s">
        <v>45</v>
      </c>
      <c s="24" t="s">
        <v>1869</v>
      </c>
      <c s="25" t="s">
        <v>165</v>
      </c>
      <c s="26">
        <v>98.688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2017</v>
      </c>
    </row>
    <row r="89" spans="1:5" ht="114.75">
      <c r="A89" s="30" t="s">
        <v>44</v>
      </c>
      <c r="E89" s="31" t="s">
        <v>2018</v>
      </c>
    </row>
    <row r="90" spans="1:5" ht="51">
      <c r="A90" t="s">
        <v>46</v>
      </c>
      <c r="E90" s="29" t="s">
        <v>1872</v>
      </c>
    </row>
    <row r="91" spans="1:16" ht="12.75">
      <c r="A91" s="18" t="s">
        <v>37</v>
      </c>
      <c s="23" t="s">
        <v>120</v>
      </c>
      <c s="23" t="s">
        <v>2019</v>
      </c>
      <c s="18" t="s">
        <v>45</v>
      </c>
      <c s="24" t="s">
        <v>2020</v>
      </c>
      <c s="25" t="s">
        <v>179</v>
      </c>
      <c s="26">
        <v>39.159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2021</v>
      </c>
    </row>
    <row r="93" spans="1:5" ht="63.75">
      <c r="A93" s="30" t="s">
        <v>44</v>
      </c>
      <c r="E93" s="31" t="s">
        <v>2022</v>
      </c>
    </row>
    <row r="94" spans="1:5" ht="409.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149</v>
      </c>
      <c s="26">
        <v>3.916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1512</v>
      </c>
    </row>
    <row r="97" spans="1:5" ht="25.5">
      <c r="A97" s="30" t="s">
        <v>44</v>
      </c>
      <c r="E97" s="31" t="s">
        <v>2023</v>
      </c>
    </row>
    <row r="98" spans="1:5" ht="267.75">
      <c r="A98" t="s">
        <v>46</v>
      </c>
      <c r="E98" s="29" t="s">
        <v>1514</v>
      </c>
    </row>
    <row r="99" spans="1:16" ht="12.75">
      <c r="A99" s="18" t="s">
        <v>37</v>
      </c>
      <c s="23" t="s">
        <v>130</v>
      </c>
      <c s="23" t="s">
        <v>1515</v>
      </c>
      <c s="18" t="s">
        <v>45</v>
      </c>
      <c s="24" t="s">
        <v>1516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2024</v>
      </c>
    </row>
    <row r="101" spans="1:5" ht="38.25">
      <c r="A101" s="30" t="s">
        <v>44</v>
      </c>
      <c r="E101" s="31" t="s">
        <v>2025</v>
      </c>
    </row>
    <row r="102" spans="1:5" ht="331.5">
      <c r="A102" t="s">
        <v>46</v>
      </c>
      <c r="E102" s="29" t="s">
        <v>1519</v>
      </c>
    </row>
    <row r="103" spans="1:16" ht="12.75">
      <c r="A103" s="18" t="s">
        <v>37</v>
      </c>
      <c s="23" t="s">
        <v>135</v>
      </c>
      <c s="23" t="s">
        <v>1520</v>
      </c>
      <c s="18" t="s">
        <v>45</v>
      </c>
      <c s="24" t="s">
        <v>1521</v>
      </c>
      <c s="25" t="s">
        <v>149</v>
      </c>
      <c s="26">
        <v>3.888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1522</v>
      </c>
    </row>
    <row r="105" spans="1:5" ht="38.25">
      <c r="A105" s="30" t="s">
        <v>44</v>
      </c>
      <c r="E105" s="31" t="s">
        <v>2026</v>
      </c>
    </row>
    <row r="106" spans="1:5" ht="12.75">
      <c r="A106" t="s">
        <v>46</v>
      </c>
      <c r="E106" s="29" t="s">
        <v>1523</v>
      </c>
    </row>
    <row r="107" spans="1:16" ht="12.75">
      <c r="A107" s="18" t="s">
        <v>37</v>
      </c>
      <c s="23" t="s">
        <v>140</v>
      </c>
      <c s="23" t="s">
        <v>2027</v>
      </c>
      <c s="18" t="s">
        <v>45</v>
      </c>
      <c s="24" t="s">
        <v>2028</v>
      </c>
      <c s="25" t="s">
        <v>196</v>
      </c>
      <c s="26">
        <v>30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2029</v>
      </c>
    </row>
    <row r="109" spans="1:5" ht="25.5">
      <c r="A109" s="30" t="s">
        <v>44</v>
      </c>
      <c r="E109" s="31" t="s">
        <v>2030</v>
      </c>
    </row>
    <row r="110" spans="1:5" ht="63.75">
      <c r="A110" t="s">
        <v>46</v>
      </c>
      <c r="E110" s="29" t="s">
        <v>2031</v>
      </c>
    </row>
    <row r="111" spans="1:16" ht="12.75">
      <c r="A111" s="18" t="s">
        <v>37</v>
      </c>
      <c s="23" t="s">
        <v>318</v>
      </c>
      <c s="23" t="s">
        <v>2032</v>
      </c>
      <c s="18" t="s">
        <v>45</v>
      </c>
      <c s="24" t="s">
        <v>2033</v>
      </c>
      <c s="25" t="s">
        <v>196</v>
      </c>
      <c s="26">
        <v>1.8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2034</v>
      </c>
    </row>
    <row r="113" spans="1:5" ht="38.25">
      <c r="A113" s="30" t="s">
        <v>44</v>
      </c>
      <c r="E113" s="31" t="s">
        <v>2035</v>
      </c>
    </row>
    <row r="114" spans="1:5" ht="63.75">
      <c r="A114" t="s">
        <v>46</v>
      </c>
      <c r="E114" s="29" t="s">
        <v>2031</v>
      </c>
    </row>
    <row r="115" spans="1:16" ht="12.75">
      <c r="A115" s="18" t="s">
        <v>37</v>
      </c>
      <c s="23" t="s">
        <v>324</v>
      </c>
      <c s="23" t="s">
        <v>2036</v>
      </c>
      <c s="18" t="s">
        <v>45</v>
      </c>
      <c s="24" t="s">
        <v>2037</v>
      </c>
      <c s="25" t="s">
        <v>196</v>
      </c>
      <c s="26">
        <v>18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2038</v>
      </c>
    </row>
    <row r="117" spans="1:5" ht="12.75">
      <c r="A117" s="30" t="s">
        <v>44</v>
      </c>
      <c r="E117" s="31" t="s">
        <v>2039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2040</v>
      </c>
      <c s="18" t="s">
        <v>45</v>
      </c>
      <c s="24" t="s">
        <v>2041</v>
      </c>
      <c s="25" t="s">
        <v>196</v>
      </c>
      <c s="26">
        <v>24.5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38.25">
      <c r="A120" s="28" t="s">
        <v>42</v>
      </c>
      <c r="E120" s="29" t="s">
        <v>2042</v>
      </c>
    </row>
    <row r="121" spans="1:5" ht="38.25">
      <c r="A121" s="30" t="s">
        <v>44</v>
      </c>
      <c r="E121" s="31" t="s">
        <v>2043</v>
      </c>
    </row>
    <row r="122" spans="1:5" ht="191.25">
      <c r="A122" t="s">
        <v>46</v>
      </c>
      <c r="E122" s="29" t="s">
        <v>384</v>
      </c>
    </row>
    <row r="123" spans="1:16" ht="12.75">
      <c r="A123" s="18" t="s">
        <v>37</v>
      </c>
      <c s="23" t="s">
        <v>333</v>
      </c>
      <c s="23" t="s">
        <v>1528</v>
      </c>
      <c s="18" t="s">
        <v>45</v>
      </c>
      <c s="24" t="s">
        <v>1529</v>
      </c>
      <c s="25" t="s">
        <v>179</v>
      </c>
      <c s="26">
        <v>0.502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2044</v>
      </c>
    </row>
    <row r="125" spans="1:5" ht="51">
      <c r="A125" s="30" t="s">
        <v>44</v>
      </c>
      <c r="E125" s="31" t="s">
        <v>2045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1532</v>
      </c>
      <c s="18" t="s">
        <v>1470</v>
      </c>
      <c s="24" t="s">
        <v>1533</v>
      </c>
      <c s="25" t="s">
        <v>179</v>
      </c>
      <c s="26">
        <v>3.2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2046</v>
      </c>
    </row>
    <row r="129" spans="1:5" ht="25.5">
      <c r="A129" s="30" t="s">
        <v>44</v>
      </c>
      <c r="E129" s="31" t="s">
        <v>2047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1532</v>
      </c>
      <c s="18" t="s">
        <v>1473</v>
      </c>
      <c s="24" t="s">
        <v>1533</v>
      </c>
      <c s="25" t="s">
        <v>179</v>
      </c>
      <c s="26">
        <v>106.279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42</v>
      </c>
      <c r="E132" s="29" t="s">
        <v>2048</v>
      </c>
    </row>
    <row r="133" spans="1:5" ht="409.5">
      <c r="A133" s="30" t="s">
        <v>44</v>
      </c>
      <c r="E133" s="31" t="s">
        <v>2049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1532</v>
      </c>
      <c s="18" t="s">
        <v>1930</v>
      </c>
      <c s="24" t="s">
        <v>1533</v>
      </c>
      <c s="25" t="s">
        <v>179</v>
      </c>
      <c s="26">
        <v>5.859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38.25">
      <c r="A136" s="28" t="s">
        <v>42</v>
      </c>
      <c r="E136" s="29" t="s">
        <v>2050</v>
      </c>
    </row>
    <row r="137" spans="1:5" ht="12.75">
      <c r="A137" s="30" t="s">
        <v>44</v>
      </c>
      <c r="E137" s="31" t="s">
        <v>2051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1532</v>
      </c>
      <c s="18" t="s">
        <v>1933</v>
      </c>
      <c s="24" t="s">
        <v>1533</v>
      </c>
      <c s="25" t="s">
        <v>179</v>
      </c>
      <c s="26">
        <v>0.525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42</v>
      </c>
      <c r="E140" s="29" t="s">
        <v>2052</v>
      </c>
    </row>
    <row r="141" spans="1:5" ht="25.5">
      <c r="A141" s="30" t="s">
        <v>44</v>
      </c>
      <c r="E141" s="31" t="s">
        <v>2053</v>
      </c>
    </row>
    <row r="142" spans="1:5" ht="369.75">
      <c r="A142" t="s">
        <v>46</v>
      </c>
      <c r="E142" s="29" t="s">
        <v>389</v>
      </c>
    </row>
    <row r="143" spans="1:16" ht="12.75">
      <c r="A143" s="18" t="s">
        <v>37</v>
      </c>
      <c s="23" t="s">
        <v>361</v>
      </c>
      <c s="23" t="s">
        <v>1536</v>
      </c>
      <c s="18" t="s">
        <v>1470</v>
      </c>
      <c s="24" t="s">
        <v>1537</v>
      </c>
      <c s="25" t="s">
        <v>149</v>
      </c>
      <c s="26">
        <v>0.384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2054</v>
      </c>
    </row>
    <row r="145" spans="1:5" ht="25.5">
      <c r="A145" s="30" t="s">
        <v>44</v>
      </c>
      <c r="E145" s="31" t="s">
        <v>2055</v>
      </c>
    </row>
    <row r="146" spans="1:5" ht="267.75">
      <c r="A146" t="s">
        <v>46</v>
      </c>
      <c r="E146" s="29" t="s">
        <v>1540</v>
      </c>
    </row>
    <row r="147" spans="1:16" ht="12.75">
      <c r="A147" s="18" t="s">
        <v>37</v>
      </c>
      <c s="23" t="s">
        <v>367</v>
      </c>
      <c s="23" t="s">
        <v>1536</v>
      </c>
      <c s="18" t="s">
        <v>1473</v>
      </c>
      <c s="24" t="s">
        <v>1537</v>
      </c>
      <c s="25" t="s">
        <v>149</v>
      </c>
      <c s="26">
        <v>14.879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1568</v>
      </c>
    </row>
    <row r="149" spans="1:5" ht="25.5">
      <c r="A149" s="30" t="s">
        <v>44</v>
      </c>
      <c r="E149" s="31" t="s">
        <v>2056</v>
      </c>
    </row>
    <row r="150" spans="1:5" ht="267.75">
      <c r="A150" t="s">
        <v>46</v>
      </c>
      <c r="E150" s="29" t="s">
        <v>1540</v>
      </c>
    </row>
    <row r="151" spans="1:16" ht="12.75">
      <c r="A151" s="18" t="s">
        <v>37</v>
      </c>
      <c s="23" t="s">
        <v>373</v>
      </c>
      <c s="23" t="s">
        <v>1536</v>
      </c>
      <c s="18" t="s">
        <v>1930</v>
      </c>
      <c s="24" t="s">
        <v>1537</v>
      </c>
      <c s="25" t="s">
        <v>149</v>
      </c>
      <c s="26">
        <v>0.703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2054</v>
      </c>
    </row>
    <row r="153" spans="1:5" ht="12.75">
      <c r="A153" s="30" t="s">
        <v>44</v>
      </c>
      <c r="E153" s="31" t="s">
        <v>2057</v>
      </c>
    </row>
    <row r="154" spans="1:5" ht="267.75">
      <c r="A154" t="s">
        <v>46</v>
      </c>
      <c r="E154" s="29" t="s">
        <v>1540</v>
      </c>
    </row>
    <row r="155" spans="1:16" ht="12.75">
      <c r="A155" s="18" t="s">
        <v>37</v>
      </c>
      <c s="23" t="s">
        <v>379</v>
      </c>
      <c s="23" t="s">
        <v>2058</v>
      </c>
      <c s="18" t="s">
        <v>45</v>
      </c>
      <c s="24" t="s">
        <v>2059</v>
      </c>
      <c s="25" t="s">
        <v>89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42</v>
      </c>
      <c r="E156" s="29" t="s">
        <v>2060</v>
      </c>
    </row>
    <row r="157" spans="1:5" ht="12.75">
      <c r="A157" s="30" t="s">
        <v>44</v>
      </c>
      <c r="E157" s="31" t="s">
        <v>2061</v>
      </c>
    </row>
    <row r="158" spans="1:5" ht="153">
      <c r="A158" t="s">
        <v>46</v>
      </c>
      <c r="E158" s="29" t="s">
        <v>2062</v>
      </c>
    </row>
    <row r="159" spans="1:16" ht="12.75">
      <c r="A159" s="18" t="s">
        <v>37</v>
      </c>
      <c s="23" t="s">
        <v>385</v>
      </c>
      <c s="23" t="s">
        <v>2063</v>
      </c>
      <c s="18" t="s">
        <v>45</v>
      </c>
      <c s="24" t="s">
        <v>2064</v>
      </c>
      <c s="25" t="s">
        <v>196</v>
      </c>
      <c s="26">
        <v>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2065</v>
      </c>
    </row>
    <row r="161" spans="1:5" ht="12.75">
      <c r="A161" s="30" t="s">
        <v>44</v>
      </c>
      <c r="E161" s="31" t="s">
        <v>2066</v>
      </c>
    </row>
    <row r="162" spans="1:5" ht="12.75">
      <c r="A162" t="s">
        <v>46</v>
      </c>
      <c r="E162" s="29" t="s">
        <v>2067</v>
      </c>
    </row>
    <row r="163" spans="1:16" ht="12.75">
      <c r="A163" s="18" t="s">
        <v>37</v>
      </c>
      <c s="23" t="s">
        <v>391</v>
      </c>
      <c s="23" t="s">
        <v>2068</v>
      </c>
      <c s="18" t="s">
        <v>45</v>
      </c>
      <c s="24" t="s">
        <v>2069</v>
      </c>
      <c s="25" t="s">
        <v>179</v>
      </c>
      <c s="26">
        <v>0.896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42</v>
      </c>
      <c r="E164" s="29" t="s">
        <v>2070</v>
      </c>
    </row>
    <row r="165" spans="1:5" ht="12.75">
      <c r="A165" s="30" t="s">
        <v>44</v>
      </c>
      <c r="E165" s="31" t="s">
        <v>2071</v>
      </c>
    </row>
    <row r="166" spans="1:5" ht="369.75">
      <c r="A166" t="s">
        <v>46</v>
      </c>
      <c r="E166" s="29" t="s">
        <v>389</v>
      </c>
    </row>
    <row r="167" spans="1:16" ht="12.75">
      <c r="A167" s="18" t="s">
        <v>37</v>
      </c>
      <c s="23" t="s">
        <v>396</v>
      </c>
      <c s="23" t="s">
        <v>1541</v>
      </c>
      <c s="18" t="s">
        <v>45</v>
      </c>
      <c s="24" t="s">
        <v>1542</v>
      </c>
      <c s="25" t="s">
        <v>165</v>
      </c>
      <c s="26">
        <v>119.6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1543</v>
      </c>
    </row>
    <row r="169" spans="1:5" ht="25.5">
      <c r="A169" s="30" t="s">
        <v>44</v>
      </c>
      <c r="E169" s="31" t="s">
        <v>2072</v>
      </c>
    </row>
    <row r="170" spans="1:5" ht="102">
      <c r="A170" t="s">
        <v>46</v>
      </c>
      <c r="E170" s="29" t="s">
        <v>1545</v>
      </c>
    </row>
    <row r="171" spans="1:16" ht="12.75">
      <c r="A171" s="18" t="s">
        <v>37</v>
      </c>
      <c s="23" t="s">
        <v>403</v>
      </c>
      <c s="23" t="s">
        <v>1546</v>
      </c>
      <c s="18" t="s">
        <v>45</v>
      </c>
      <c s="24" t="s">
        <v>1547</v>
      </c>
      <c s="25" t="s">
        <v>165</v>
      </c>
      <c s="26">
        <v>59.8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1548</v>
      </c>
    </row>
    <row r="173" spans="1:5" ht="25.5">
      <c r="A173" s="30" t="s">
        <v>44</v>
      </c>
      <c r="E173" s="31" t="s">
        <v>2073</v>
      </c>
    </row>
    <row r="174" spans="1:5" ht="102">
      <c r="A174" t="s">
        <v>46</v>
      </c>
      <c r="E174" s="29" t="s">
        <v>1550</v>
      </c>
    </row>
    <row r="175" spans="1:18" ht="12.75" customHeight="1">
      <c r="A175" s="5" t="s">
        <v>35</v>
      </c>
      <c s="5"/>
      <c s="35" t="s">
        <v>16</v>
      </c>
      <c s="5"/>
      <c s="21" t="s">
        <v>390</v>
      </c>
      <c s="5"/>
      <c s="5"/>
      <c s="5"/>
      <c s="36">
        <f>0+Q175</f>
      </c>
      <c r="O175">
        <f>0+R175</f>
      </c>
      <c r="Q175">
        <f>0+I176+I180+I184+I188+I192+I196+I200+I204+I208+I212+I216+I220</f>
      </c>
      <c>
        <f>0+O176+O180+O184+O188+O192+O196+O200+O204+O208+O212+O216+O220</f>
      </c>
    </row>
    <row r="176" spans="1:16" ht="12.75">
      <c r="A176" s="18" t="s">
        <v>37</v>
      </c>
      <c s="23" t="s">
        <v>408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42</v>
      </c>
      <c r="E177" s="29" t="s">
        <v>2074</v>
      </c>
    </row>
    <row r="178" spans="1:5" ht="51">
      <c r="A178" s="30" t="s">
        <v>44</v>
      </c>
      <c r="E178" s="31" t="s">
        <v>2075</v>
      </c>
    </row>
    <row r="179" spans="1:5" ht="382.5">
      <c r="A179" t="s">
        <v>46</v>
      </c>
      <c r="E179" s="29" t="s">
        <v>395</v>
      </c>
    </row>
    <row r="180" spans="1:16" ht="12.75">
      <c r="A180" s="18" t="s">
        <v>37</v>
      </c>
      <c s="23" t="s">
        <v>413</v>
      </c>
      <c s="23" t="s">
        <v>1558</v>
      </c>
      <c s="18" t="s">
        <v>45</v>
      </c>
      <c s="24" t="s">
        <v>1559</v>
      </c>
      <c s="25" t="s">
        <v>149</v>
      </c>
      <c s="26">
        <v>1.609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42</v>
      </c>
      <c r="E181" s="29" t="s">
        <v>1560</v>
      </c>
    </row>
    <row r="182" spans="1:5" ht="25.5">
      <c r="A182" s="30" t="s">
        <v>44</v>
      </c>
      <c r="E182" s="31" t="s">
        <v>2076</v>
      </c>
    </row>
    <row r="183" spans="1:5" ht="242.25">
      <c r="A183" t="s">
        <v>46</v>
      </c>
      <c r="E183" s="29" t="s">
        <v>401</v>
      </c>
    </row>
    <row r="184" spans="1:16" ht="12.75">
      <c r="A184" s="18" t="s">
        <v>37</v>
      </c>
      <c s="23" t="s">
        <v>418</v>
      </c>
      <c s="23" t="s">
        <v>2077</v>
      </c>
      <c s="18" t="s">
        <v>45</v>
      </c>
      <c s="24" t="s">
        <v>2078</v>
      </c>
      <c s="25" t="s">
        <v>179</v>
      </c>
      <c s="26">
        <v>1.612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2079</v>
      </c>
    </row>
    <row r="186" spans="1:5" ht="25.5">
      <c r="A186" s="30" t="s">
        <v>44</v>
      </c>
      <c r="E186" s="31" t="s">
        <v>2080</v>
      </c>
    </row>
    <row r="187" spans="1:5" ht="229.5">
      <c r="A187" t="s">
        <v>46</v>
      </c>
      <c r="E187" s="29" t="s">
        <v>2081</v>
      </c>
    </row>
    <row r="188" spans="1:16" ht="12.75">
      <c r="A188" s="18" t="s">
        <v>37</v>
      </c>
      <c s="23" t="s">
        <v>424</v>
      </c>
      <c s="23" t="s">
        <v>2082</v>
      </c>
      <c s="18" t="s">
        <v>45</v>
      </c>
      <c s="24" t="s">
        <v>2083</v>
      </c>
      <c s="25" t="s">
        <v>179</v>
      </c>
      <c s="26">
        <v>111.376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2084</v>
      </c>
    </row>
    <row r="190" spans="1:5" ht="409.5">
      <c r="A190" s="30" t="s">
        <v>44</v>
      </c>
      <c r="E190" s="31" t="s">
        <v>2085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2086</v>
      </c>
      <c s="18" t="s">
        <v>45</v>
      </c>
      <c s="24" t="s">
        <v>2087</v>
      </c>
      <c s="25" t="s">
        <v>179</v>
      </c>
      <c s="26">
        <v>7.093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51">
      <c r="A193" s="28" t="s">
        <v>42</v>
      </c>
      <c r="E193" s="29" t="s">
        <v>2088</v>
      </c>
    </row>
    <row r="194" spans="1:5" ht="51">
      <c r="A194" s="30" t="s">
        <v>44</v>
      </c>
      <c r="E194" s="31" t="s">
        <v>2089</v>
      </c>
    </row>
    <row r="195" spans="1:5" ht="369.75">
      <c r="A195" t="s">
        <v>46</v>
      </c>
      <c r="E195" s="29" t="s">
        <v>407</v>
      </c>
    </row>
    <row r="196" spans="1:16" ht="12.75">
      <c r="A196" s="18" t="s">
        <v>37</v>
      </c>
      <c s="23" t="s">
        <v>436</v>
      </c>
      <c s="23" t="s">
        <v>2090</v>
      </c>
      <c s="18" t="s">
        <v>1470</v>
      </c>
      <c s="24" t="s">
        <v>2091</v>
      </c>
      <c s="25" t="s">
        <v>149</v>
      </c>
      <c s="26">
        <v>0.78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2092</v>
      </c>
    </row>
    <row r="198" spans="1:5" ht="25.5">
      <c r="A198" s="30" t="s">
        <v>44</v>
      </c>
      <c r="E198" s="31" t="s">
        <v>2093</v>
      </c>
    </row>
    <row r="199" spans="1:5" ht="267.75">
      <c r="A199" t="s">
        <v>46</v>
      </c>
      <c r="E199" s="29" t="s">
        <v>1540</v>
      </c>
    </row>
    <row r="200" spans="1:16" ht="12.75">
      <c r="A200" s="18" t="s">
        <v>37</v>
      </c>
      <c s="23" t="s">
        <v>442</v>
      </c>
      <c s="23" t="s">
        <v>2090</v>
      </c>
      <c s="18" t="s">
        <v>1473</v>
      </c>
      <c s="24" t="s">
        <v>2091</v>
      </c>
      <c s="25" t="s">
        <v>149</v>
      </c>
      <c s="26">
        <v>11.138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1512</v>
      </c>
    </row>
    <row r="202" spans="1:5" ht="25.5">
      <c r="A202" s="30" t="s">
        <v>44</v>
      </c>
      <c r="E202" s="31" t="s">
        <v>2094</v>
      </c>
    </row>
    <row r="203" spans="1:5" ht="267.75">
      <c r="A203" t="s">
        <v>46</v>
      </c>
      <c r="E203" s="29" t="s">
        <v>1540</v>
      </c>
    </row>
    <row r="204" spans="1:16" ht="12.75">
      <c r="A204" s="18" t="s">
        <v>37</v>
      </c>
      <c s="23" t="s">
        <v>447</v>
      </c>
      <c s="23" t="s">
        <v>1562</v>
      </c>
      <c s="18" t="s">
        <v>45</v>
      </c>
      <c s="24" t="s">
        <v>1563</v>
      </c>
      <c s="25" t="s">
        <v>179</v>
      </c>
      <c s="26">
        <v>44.449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51">
      <c r="A205" s="28" t="s">
        <v>42</v>
      </c>
      <c r="E205" s="29" t="s">
        <v>2095</v>
      </c>
    </row>
    <row r="206" spans="1:5" ht="204">
      <c r="A206" s="30" t="s">
        <v>44</v>
      </c>
      <c r="E206" s="31" t="s">
        <v>2096</v>
      </c>
    </row>
    <row r="207" spans="1:5" ht="369.75">
      <c r="A207" t="s">
        <v>46</v>
      </c>
      <c r="E207" s="29" t="s">
        <v>407</v>
      </c>
    </row>
    <row r="208" spans="1:16" ht="12.75">
      <c r="A208" s="18" t="s">
        <v>37</v>
      </c>
      <c s="23" t="s">
        <v>452</v>
      </c>
      <c s="23" t="s">
        <v>1566</v>
      </c>
      <c s="18" t="s">
        <v>45</v>
      </c>
      <c s="24" t="s">
        <v>1567</v>
      </c>
      <c s="25" t="s">
        <v>149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1568</v>
      </c>
    </row>
    <row r="210" spans="1:5" ht="25.5">
      <c r="A210" s="30" t="s">
        <v>44</v>
      </c>
      <c r="E210" s="31" t="s">
        <v>2097</v>
      </c>
    </row>
    <row r="211" spans="1:5" ht="267.75">
      <c r="A211" t="s">
        <v>46</v>
      </c>
      <c r="E211" s="29" t="s">
        <v>1540</v>
      </c>
    </row>
    <row r="212" spans="1:16" ht="12.75">
      <c r="A212" s="18" t="s">
        <v>37</v>
      </c>
      <c s="23" t="s">
        <v>458</v>
      </c>
      <c s="23" t="s">
        <v>1570</v>
      </c>
      <c s="18" t="s">
        <v>45</v>
      </c>
      <c s="24" t="s">
        <v>1571</v>
      </c>
      <c s="25" t="s">
        <v>179</v>
      </c>
      <c s="26">
        <v>4.442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42</v>
      </c>
      <c r="E213" s="29" t="s">
        <v>2098</v>
      </c>
    </row>
    <row r="214" spans="1:5" ht="25.5">
      <c r="A214" s="30" t="s">
        <v>44</v>
      </c>
      <c r="E214" s="31" t="s">
        <v>2099</v>
      </c>
    </row>
    <row r="215" spans="1:5" ht="369.75">
      <c r="A215" t="s">
        <v>46</v>
      </c>
      <c r="E215" s="29" t="s">
        <v>407</v>
      </c>
    </row>
    <row r="216" spans="1:16" ht="12.75">
      <c r="A216" s="18" t="s">
        <v>37</v>
      </c>
      <c s="23" t="s">
        <v>463</v>
      </c>
      <c s="23" t="s">
        <v>1574</v>
      </c>
      <c s="18" t="s">
        <v>45</v>
      </c>
      <c s="24" t="s">
        <v>1575</v>
      </c>
      <c s="25" t="s">
        <v>149</v>
      </c>
      <c s="26">
        <v>1.111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2100</v>
      </c>
    </row>
    <row r="218" spans="1:5" ht="25.5">
      <c r="A218" s="30" t="s">
        <v>44</v>
      </c>
      <c r="E218" s="31" t="s">
        <v>2101</v>
      </c>
    </row>
    <row r="219" spans="1:5" ht="267.75">
      <c r="A219" t="s">
        <v>46</v>
      </c>
      <c r="E219" s="29" t="s">
        <v>1540</v>
      </c>
    </row>
    <row r="220" spans="1:16" ht="12.75">
      <c r="A220" s="18" t="s">
        <v>37</v>
      </c>
      <c s="23" t="s">
        <v>468</v>
      </c>
      <c s="23" t="s">
        <v>2102</v>
      </c>
      <c s="18" t="s">
        <v>45</v>
      </c>
      <c s="24" t="s">
        <v>2103</v>
      </c>
      <c s="25" t="s">
        <v>149</v>
      </c>
      <c s="26">
        <v>0.42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42</v>
      </c>
      <c r="E221" s="29" t="s">
        <v>2104</v>
      </c>
    </row>
    <row r="222" spans="1:5" ht="63.75">
      <c r="A222" s="30" t="s">
        <v>44</v>
      </c>
      <c r="E222" s="31" t="s">
        <v>2105</v>
      </c>
    </row>
    <row r="223" spans="1:5" ht="51">
      <c r="A223" t="s">
        <v>46</v>
      </c>
      <c r="E223" s="29" t="s">
        <v>2106</v>
      </c>
    </row>
    <row r="224" spans="1:18" ht="12.75" customHeight="1">
      <c r="A224" s="5" t="s">
        <v>35</v>
      </c>
      <c s="5"/>
      <c s="35" t="s">
        <v>25</v>
      </c>
      <c s="5"/>
      <c s="21" t="s">
        <v>402</v>
      </c>
      <c s="5"/>
      <c s="5"/>
      <c s="5"/>
      <c s="36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12.75">
      <c r="A225" s="18" t="s">
        <v>37</v>
      </c>
      <c s="23" t="s">
        <v>473</v>
      </c>
      <c s="23" t="s">
        <v>2107</v>
      </c>
      <c s="18" t="s">
        <v>45</v>
      </c>
      <c s="24" t="s">
        <v>2108</v>
      </c>
      <c s="25" t="s">
        <v>179</v>
      </c>
      <c s="26">
        <v>31.652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2109</v>
      </c>
    </row>
    <row r="227" spans="1:5" ht="178.5">
      <c r="A227" s="30" t="s">
        <v>44</v>
      </c>
      <c r="E227" s="31" t="s">
        <v>2110</v>
      </c>
    </row>
    <row r="228" spans="1:5" ht="369.75">
      <c r="A228" t="s">
        <v>46</v>
      </c>
      <c r="E228" s="29" t="s">
        <v>407</v>
      </c>
    </row>
    <row r="229" spans="1:16" ht="12.75">
      <c r="A229" s="18" t="s">
        <v>37</v>
      </c>
      <c s="23" t="s">
        <v>479</v>
      </c>
      <c s="23" t="s">
        <v>2111</v>
      </c>
      <c s="18" t="s">
        <v>45</v>
      </c>
      <c s="24" t="s">
        <v>2112</v>
      </c>
      <c s="25" t="s">
        <v>149</v>
      </c>
      <c s="26">
        <v>4.748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1560</v>
      </c>
    </row>
    <row r="231" spans="1:5" ht="25.5">
      <c r="A231" s="30" t="s">
        <v>44</v>
      </c>
      <c r="E231" s="31" t="s">
        <v>2113</v>
      </c>
    </row>
    <row r="232" spans="1:5" ht="267.75">
      <c r="A232" t="s">
        <v>46</v>
      </c>
      <c r="E232" s="29" t="s">
        <v>1593</v>
      </c>
    </row>
    <row r="233" spans="1:16" ht="12.75">
      <c r="A233" s="18" t="s">
        <v>37</v>
      </c>
      <c s="23" t="s">
        <v>484</v>
      </c>
      <c s="23" t="s">
        <v>2114</v>
      </c>
      <c s="18" t="s">
        <v>45</v>
      </c>
      <c s="24" t="s">
        <v>2115</v>
      </c>
      <c s="25" t="s">
        <v>179</v>
      </c>
      <c s="26">
        <v>18.453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38.25">
      <c r="A234" s="28" t="s">
        <v>42</v>
      </c>
      <c r="E234" s="29" t="s">
        <v>2116</v>
      </c>
    </row>
    <row r="235" spans="1:5" ht="102">
      <c r="A235" s="30" t="s">
        <v>44</v>
      </c>
      <c r="E235" s="31" t="s">
        <v>2117</v>
      </c>
    </row>
    <row r="236" spans="1:5" ht="229.5">
      <c r="A236" t="s">
        <v>46</v>
      </c>
      <c r="E236" s="29" t="s">
        <v>1617</v>
      </c>
    </row>
    <row r="237" spans="1:16" ht="12.75">
      <c r="A237" s="18" t="s">
        <v>37</v>
      </c>
      <c s="23" t="s">
        <v>489</v>
      </c>
      <c s="23" t="s">
        <v>1599</v>
      </c>
      <c s="18" t="s">
        <v>45</v>
      </c>
      <c s="24" t="s">
        <v>1600</v>
      </c>
      <c s="25" t="s">
        <v>196</v>
      </c>
      <c s="26">
        <v>1.1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2118</v>
      </c>
    </row>
    <row r="239" spans="1:5" ht="25.5">
      <c r="A239" s="30" t="s">
        <v>44</v>
      </c>
      <c r="E239" s="31" t="s">
        <v>2119</v>
      </c>
    </row>
    <row r="240" spans="1:5" ht="51">
      <c r="A240" t="s">
        <v>46</v>
      </c>
      <c r="E240" s="29" t="s">
        <v>1603</v>
      </c>
    </row>
    <row r="241" spans="1:16" ht="12.75">
      <c r="A241" s="18" t="s">
        <v>37</v>
      </c>
      <c s="23" t="s">
        <v>495</v>
      </c>
      <c s="23" t="s">
        <v>2120</v>
      </c>
      <c s="18" t="s">
        <v>45</v>
      </c>
      <c s="24" t="s">
        <v>2121</v>
      </c>
      <c s="25" t="s">
        <v>89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51">
      <c r="A242" s="28" t="s">
        <v>42</v>
      </c>
      <c r="E242" s="29" t="s">
        <v>2122</v>
      </c>
    </row>
    <row r="243" spans="1:5" ht="51">
      <c r="A243" s="30" t="s">
        <v>44</v>
      </c>
      <c r="E243" s="31" t="s">
        <v>2123</v>
      </c>
    </row>
    <row r="244" spans="1:5" ht="229.5">
      <c r="A244" t="s">
        <v>46</v>
      </c>
      <c r="E244" s="29" t="s">
        <v>1608</v>
      </c>
    </row>
    <row r="245" spans="1:16" ht="12.75">
      <c r="A245" s="18" t="s">
        <v>37</v>
      </c>
      <c s="23" t="s">
        <v>502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1908</v>
      </c>
    </row>
    <row r="247" spans="1:5" ht="395.25">
      <c r="A247" s="30" t="s">
        <v>44</v>
      </c>
      <c r="E247" s="31" t="s">
        <v>2124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1620</v>
      </c>
      <c s="18" t="s">
        <v>45</v>
      </c>
      <c s="24" t="s">
        <v>1621</v>
      </c>
      <c s="25" t="s">
        <v>179</v>
      </c>
      <c s="26">
        <v>0.3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38.25">
      <c r="A250" s="28" t="s">
        <v>42</v>
      </c>
      <c r="E250" s="29" t="s">
        <v>1622</v>
      </c>
    </row>
    <row r="251" spans="1:5" ht="25.5">
      <c r="A251" s="30" t="s">
        <v>44</v>
      </c>
      <c r="E251" s="31" t="s">
        <v>2125</v>
      </c>
    </row>
    <row r="252" spans="1:5" ht="369.75">
      <c r="A252" t="s">
        <v>46</v>
      </c>
      <c r="E252" s="29" t="s">
        <v>407</v>
      </c>
    </row>
    <row r="253" spans="1:16" ht="12.75">
      <c r="A253" s="18" t="s">
        <v>37</v>
      </c>
      <c s="23" t="s">
        <v>511</v>
      </c>
      <c s="23" t="s">
        <v>1626</v>
      </c>
      <c s="18" t="s">
        <v>1470</v>
      </c>
      <c s="24" t="s">
        <v>1627</v>
      </c>
      <c s="25" t="s">
        <v>179</v>
      </c>
      <c s="26">
        <v>1.5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1911</v>
      </c>
    </row>
    <row r="255" spans="1:5" ht="63.75">
      <c r="A255" s="30" t="s">
        <v>44</v>
      </c>
      <c r="E255" s="31" t="s">
        <v>2126</v>
      </c>
    </row>
    <row r="256" spans="1:5" ht="369.75">
      <c r="A256" t="s">
        <v>46</v>
      </c>
      <c r="E256" s="29" t="s">
        <v>1630</v>
      </c>
    </row>
    <row r="257" spans="1:16" ht="12.75">
      <c r="A257" s="18" t="s">
        <v>37</v>
      </c>
      <c s="23" t="s">
        <v>517</v>
      </c>
      <c s="23" t="s">
        <v>1626</v>
      </c>
      <c s="18" t="s">
        <v>1473</v>
      </c>
      <c s="24" t="s">
        <v>1627</v>
      </c>
      <c s="25" t="s">
        <v>179</v>
      </c>
      <c s="26">
        <v>0.42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2127</v>
      </c>
    </row>
    <row r="259" spans="1:5" ht="25.5">
      <c r="A259" s="30" t="s">
        <v>44</v>
      </c>
      <c r="E259" s="31" t="s">
        <v>2128</v>
      </c>
    </row>
    <row r="260" spans="1:5" ht="369.75">
      <c r="A260" t="s">
        <v>46</v>
      </c>
      <c r="E260" s="29" t="s">
        <v>1630</v>
      </c>
    </row>
    <row r="261" spans="1:16" ht="12.75">
      <c r="A261" s="18" t="s">
        <v>37</v>
      </c>
      <c s="23" t="s">
        <v>523</v>
      </c>
      <c s="23" t="s">
        <v>1631</v>
      </c>
      <c s="18" t="s">
        <v>1470</v>
      </c>
      <c s="24" t="s">
        <v>1632</v>
      </c>
      <c s="25" t="s">
        <v>179</v>
      </c>
      <c s="26">
        <v>2.939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2129</v>
      </c>
    </row>
    <row r="263" spans="1:5" ht="51">
      <c r="A263" s="30" t="s">
        <v>44</v>
      </c>
      <c r="E263" s="31" t="s">
        <v>2130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1631</v>
      </c>
      <c s="18" t="s">
        <v>1473</v>
      </c>
      <c s="24" t="s">
        <v>1632</v>
      </c>
      <c s="25" t="s">
        <v>179</v>
      </c>
      <c s="26">
        <v>32.06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2131</v>
      </c>
    </row>
    <row r="267" spans="1:5" ht="344.25">
      <c r="A267" s="30" t="s">
        <v>44</v>
      </c>
      <c r="E267" s="31" t="s">
        <v>2132</v>
      </c>
    </row>
    <row r="268" spans="1:5" ht="38.25">
      <c r="A268" t="s">
        <v>46</v>
      </c>
      <c r="E268" s="29" t="s">
        <v>354</v>
      </c>
    </row>
    <row r="269" spans="1:16" ht="12.75">
      <c r="A269" s="18" t="s">
        <v>37</v>
      </c>
      <c s="23" t="s">
        <v>533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25.5">
      <c r="A270" s="28" t="s">
        <v>42</v>
      </c>
      <c r="E270" s="29" t="s">
        <v>2133</v>
      </c>
    </row>
    <row r="271" spans="1:5" ht="25.5">
      <c r="A271" s="30" t="s">
        <v>44</v>
      </c>
      <c r="E271" s="31" t="s">
        <v>2134</v>
      </c>
    </row>
    <row r="272" spans="1:5" ht="102">
      <c r="A272" t="s">
        <v>46</v>
      </c>
      <c r="E272" s="29" t="s">
        <v>428</v>
      </c>
    </row>
    <row r="273" spans="1:18" ht="12.75" customHeight="1">
      <c r="A273" s="5" t="s">
        <v>35</v>
      </c>
      <c s="5"/>
      <c s="35" t="s">
        <v>27</v>
      </c>
      <c s="5"/>
      <c s="21" t="s">
        <v>435</v>
      </c>
      <c s="5"/>
      <c s="5"/>
      <c s="5"/>
      <c s="36">
        <f>0+Q273</f>
      </c>
      <c r="O273">
        <f>0+R273</f>
      </c>
      <c r="Q273">
        <f>0+I274+I278</f>
      </c>
      <c>
        <f>0+O274+O278</f>
      </c>
    </row>
    <row r="274" spans="1:16" ht="12.75">
      <c r="A274" s="18" t="s">
        <v>37</v>
      </c>
      <c s="23" t="s">
        <v>538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2135</v>
      </c>
    </row>
    <row r="276" spans="1:5" ht="51">
      <c r="A276" s="30" t="s">
        <v>44</v>
      </c>
      <c r="E276" s="31" t="s">
        <v>2136</v>
      </c>
    </row>
    <row r="277" spans="1:5" ht="51">
      <c r="A277" t="s">
        <v>46</v>
      </c>
      <c r="E277" s="29" t="s">
        <v>441</v>
      </c>
    </row>
    <row r="278" spans="1:16" ht="12.75">
      <c r="A278" s="18" t="s">
        <v>37</v>
      </c>
      <c s="23" t="s">
        <v>543</v>
      </c>
      <c s="23" t="s">
        <v>2137</v>
      </c>
      <c s="18" t="s">
        <v>45</v>
      </c>
      <c s="24" t="s">
        <v>2138</v>
      </c>
      <c s="25" t="s">
        <v>165</v>
      </c>
      <c s="26">
        <v>160.875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2139</v>
      </c>
    </row>
    <row r="280" spans="1:5" ht="51">
      <c r="A280" s="30" t="s">
        <v>44</v>
      </c>
      <c r="E280" s="31" t="s">
        <v>2140</v>
      </c>
    </row>
    <row r="281" spans="1:5" ht="153">
      <c r="A281" t="s">
        <v>46</v>
      </c>
      <c r="E281" s="29" t="s">
        <v>493</v>
      </c>
    </row>
    <row r="282" spans="1:18" ht="12.75" customHeight="1">
      <c r="A282" s="5" t="s">
        <v>35</v>
      </c>
      <c s="5"/>
      <c s="35" t="s">
        <v>64</v>
      </c>
      <c s="5"/>
      <c s="21" t="s">
        <v>494</v>
      </c>
      <c s="5"/>
      <c s="5"/>
      <c s="5"/>
      <c s="36">
        <f>0+Q282</f>
      </c>
      <c r="O282">
        <f>0+R282</f>
      </c>
      <c r="Q282">
        <f>0+I283+I287+I291+I295+I299+I303+I307+I311</f>
      </c>
      <c>
        <f>0+O283+O287+O291+O295+O299+O303+O307+O311</f>
      </c>
    </row>
    <row r="283" spans="1:16" ht="25.5">
      <c r="A283" s="18" t="s">
        <v>37</v>
      </c>
      <c s="23" t="s">
        <v>548</v>
      </c>
      <c s="23" t="s">
        <v>1674</v>
      </c>
      <c s="18" t="s">
        <v>45</v>
      </c>
      <c s="24" t="s">
        <v>1675</v>
      </c>
      <c s="25" t="s">
        <v>165</v>
      </c>
      <c s="26">
        <v>22.758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38.25">
      <c r="A284" s="28" t="s">
        <v>42</v>
      </c>
      <c r="E284" s="29" t="s">
        <v>1676</v>
      </c>
    </row>
    <row r="285" spans="1:5" ht="38.25">
      <c r="A285" s="30" t="s">
        <v>44</v>
      </c>
      <c r="E285" s="31" t="s">
        <v>2141</v>
      </c>
    </row>
    <row r="286" spans="1:5" ht="191.25">
      <c r="A286" t="s">
        <v>46</v>
      </c>
      <c r="E286" s="29" t="s">
        <v>1678</v>
      </c>
    </row>
    <row r="287" spans="1:16" ht="12.75">
      <c r="A287" s="18" t="s">
        <v>37</v>
      </c>
      <c s="23" t="s">
        <v>553</v>
      </c>
      <c s="23" t="s">
        <v>2142</v>
      </c>
      <c s="18" t="s">
        <v>45</v>
      </c>
      <c s="24" t="s">
        <v>2143</v>
      </c>
      <c s="25" t="s">
        <v>165</v>
      </c>
      <c s="26">
        <v>113.609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2144</v>
      </c>
    </row>
    <row r="289" spans="1:5" ht="63.75">
      <c r="A289" s="30" t="s">
        <v>44</v>
      </c>
      <c r="E289" s="31" t="s">
        <v>2145</v>
      </c>
    </row>
    <row r="290" spans="1:5" ht="204">
      <c r="A290" t="s">
        <v>46</v>
      </c>
      <c r="E290" s="29" t="s">
        <v>1683</v>
      </c>
    </row>
    <row r="291" spans="1:16" ht="12.75">
      <c r="A291" s="18" t="s">
        <v>37</v>
      </c>
      <c s="23" t="s">
        <v>559</v>
      </c>
      <c s="23" t="s">
        <v>1689</v>
      </c>
      <c s="18" t="s">
        <v>1470</v>
      </c>
      <c s="24" t="s">
        <v>1690</v>
      </c>
      <c s="25" t="s">
        <v>165</v>
      </c>
      <c s="26">
        <v>146.657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1691</v>
      </c>
    </row>
    <row r="293" spans="1:5" ht="255">
      <c r="A293" s="30" t="s">
        <v>44</v>
      </c>
      <c r="E293" s="31" t="s">
        <v>2146</v>
      </c>
    </row>
    <row r="294" spans="1:5" ht="38.25">
      <c r="A294" t="s">
        <v>46</v>
      </c>
      <c r="E294" s="29" t="s">
        <v>1688</v>
      </c>
    </row>
    <row r="295" spans="1:16" ht="12.75">
      <c r="A295" s="18" t="s">
        <v>37</v>
      </c>
      <c s="23" t="s">
        <v>561</v>
      </c>
      <c s="23" t="s">
        <v>1689</v>
      </c>
      <c s="18" t="s">
        <v>1473</v>
      </c>
      <c s="24" t="s">
        <v>1690</v>
      </c>
      <c s="25" t="s">
        <v>165</v>
      </c>
      <c s="26">
        <v>707.91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38.25">
      <c r="A296" s="28" t="s">
        <v>42</v>
      </c>
      <c r="E296" s="29" t="s">
        <v>1691</v>
      </c>
    </row>
    <row r="297" spans="1:5" ht="242.25">
      <c r="A297" s="30" t="s">
        <v>44</v>
      </c>
      <c r="E297" s="31" t="s">
        <v>2147</v>
      </c>
    </row>
    <row r="298" spans="1:5" ht="38.25">
      <c r="A298" t="s">
        <v>46</v>
      </c>
      <c r="E298" s="29" t="s">
        <v>1688</v>
      </c>
    </row>
    <row r="299" spans="1:16" ht="12.75">
      <c r="A299" s="18" t="s">
        <v>37</v>
      </c>
      <c s="23" t="s">
        <v>566</v>
      </c>
      <c s="23" t="s">
        <v>2148</v>
      </c>
      <c s="18" t="s">
        <v>45</v>
      </c>
      <c s="24" t="s">
        <v>2149</v>
      </c>
      <c s="25" t="s">
        <v>165</v>
      </c>
      <c s="26">
        <v>159.6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2150</v>
      </c>
    </row>
    <row r="301" spans="1:5" ht="51">
      <c r="A301" s="30" t="s">
        <v>44</v>
      </c>
      <c r="E301" s="31" t="s">
        <v>2151</v>
      </c>
    </row>
    <row r="302" spans="1:5" ht="89.25">
      <c r="A302" t="s">
        <v>46</v>
      </c>
      <c r="E302" s="29" t="s">
        <v>2152</v>
      </c>
    </row>
    <row r="303" spans="1:16" ht="12.75">
      <c r="A303" s="18" t="s">
        <v>37</v>
      </c>
      <c s="23" t="s">
        <v>569</v>
      </c>
      <c s="23" t="s">
        <v>1693</v>
      </c>
      <c s="18" t="s">
        <v>1470</v>
      </c>
      <c s="24" t="s">
        <v>1694</v>
      </c>
      <c s="25" t="s">
        <v>165</v>
      </c>
      <c s="26">
        <v>39.72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2153</v>
      </c>
    </row>
    <row r="305" spans="1:5" ht="63.75">
      <c r="A305" s="30" t="s">
        <v>44</v>
      </c>
      <c r="E305" s="31" t="s">
        <v>2154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1693</v>
      </c>
      <c s="18" t="s">
        <v>1473</v>
      </c>
      <c s="24" t="s">
        <v>1694</v>
      </c>
      <c s="25" t="s">
        <v>165</v>
      </c>
      <c s="26">
        <v>94.564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2155</v>
      </c>
    </row>
    <row r="309" spans="1:5" ht="63.75">
      <c r="A309" s="30" t="s">
        <v>44</v>
      </c>
      <c r="E309" s="31" t="s">
        <v>2156</v>
      </c>
    </row>
    <row r="310" spans="1:5" ht="51">
      <c r="A310" t="s">
        <v>46</v>
      </c>
      <c r="E310" s="29" t="s">
        <v>500</v>
      </c>
    </row>
    <row r="311" spans="1:16" ht="12.75">
      <c r="A311" s="18" t="s">
        <v>37</v>
      </c>
      <c s="23" t="s">
        <v>578</v>
      </c>
      <c s="23" t="s">
        <v>1697</v>
      </c>
      <c s="18" t="s">
        <v>45</v>
      </c>
      <c s="24" t="s">
        <v>1698</v>
      </c>
      <c s="25" t="s">
        <v>165</v>
      </c>
      <c s="26">
        <v>13.97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25.5">
      <c r="A312" s="28" t="s">
        <v>42</v>
      </c>
      <c r="E312" s="29" t="s">
        <v>2157</v>
      </c>
    </row>
    <row r="313" spans="1:5" ht="51">
      <c r="A313" s="30" t="s">
        <v>44</v>
      </c>
      <c r="E313" s="31" t="s">
        <v>2158</v>
      </c>
    </row>
    <row r="314" spans="1:5" ht="51">
      <c r="A314" t="s">
        <v>46</v>
      </c>
      <c r="E314" s="29" t="s">
        <v>500</v>
      </c>
    </row>
    <row r="315" spans="1:18" ht="12.75" customHeight="1">
      <c r="A315" s="5" t="s">
        <v>35</v>
      </c>
      <c s="5"/>
      <c s="35" t="s">
        <v>67</v>
      </c>
      <c s="5"/>
      <c s="21" t="s">
        <v>501</v>
      </c>
      <c s="5"/>
      <c s="5"/>
      <c s="5"/>
      <c s="36">
        <f>0+Q315</f>
      </c>
      <c r="O315">
        <f>0+R315</f>
      </c>
      <c r="Q315">
        <f>0+I316+I320+I324+I328+I332</f>
      </c>
      <c>
        <f>0+O316+O320+O324+O328+O332</f>
      </c>
    </row>
    <row r="316" spans="1:16" ht="12.75">
      <c r="A316" s="18" t="s">
        <v>37</v>
      </c>
      <c s="23" t="s">
        <v>582</v>
      </c>
      <c s="23" t="s">
        <v>2159</v>
      </c>
      <c s="18" t="s">
        <v>45</v>
      </c>
      <c s="24" t="s">
        <v>2160</v>
      </c>
      <c s="25" t="s">
        <v>196</v>
      </c>
      <c s="26">
        <v>8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2161</v>
      </c>
    </row>
    <row r="318" spans="1:5" ht="25.5">
      <c r="A318" s="30" t="s">
        <v>44</v>
      </c>
      <c r="E318" s="31" t="s">
        <v>2162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25.5">
      <c r="A321" s="28" t="s">
        <v>42</v>
      </c>
      <c r="E321" s="29" t="s">
        <v>2163</v>
      </c>
    </row>
    <row r="322" spans="1:5" ht="25.5">
      <c r="A322" s="30" t="s">
        <v>44</v>
      </c>
      <c r="E322" s="31" t="s">
        <v>2164</v>
      </c>
    </row>
    <row r="323" spans="1:5" ht="255">
      <c r="A323" t="s">
        <v>46</v>
      </c>
      <c r="E323" s="29" t="s">
        <v>522</v>
      </c>
    </row>
    <row r="324" spans="1:16" ht="12.75">
      <c r="A324" s="18" t="s">
        <v>37</v>
      </c>
      <c s="23" t="s">
        <v>590</v>
      </c>
      <c s="23" t="s">
        <v>2165</v>
      </c>
      <c s="18" t="s">
        <v>45</v>
      </c>
      <c s="24" t="s">
        <v>2166</v>
      </c>
      <c s="25" t="s">
        <v>196</v>
      </c>
      <c s="26">
        <v>43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2167</v>
      </c>
    </row>
    <row r="326" spans="1:5" ht="25.5">
      <c r="A326" s="30" t="s">
        <v>44</v>
      </c>
      <c r="E326" s="31" t="s">
        <v>2168</v>
      </c>
    </row>
    <row r="327" spans="1:5" ht="242.25">
      <c r="A327" t="s">
        <v>46</v>
      </c>
      <c r="E327" s="29" t="s">
        <v>2169</v>
      </c>
    </row>
    <row r="328" spans="1:16" ht="12.75">
      <c r="A328" s="18" t="s">
        <v>37</v>
      </c>
      <c s="23" t="s">
        <v>596</v>
      </c>
      <c s="23" t="s">
        <v>1705</v>
      </c>
      <c s="18" t="s">
        <v>45</v>
      </c>
      <c s="24" t="s">
        <v>1706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1707</v>
      </c>
    </row>
    <row r="330" spans="1:5" ht="25.5">
      <c r="A330" s="30" t="s">
        <v>44</v>
      </c>
      <c r="E330" s="31" t="s">
        <v>2170</v>
      </c>
    </row>
    <row r="331" spans="1:5" ht="63.75">
      <c r="A331" t="s">
        <v>46</v>
      </c>
      <c r="E331" s="29" t="s">
        <v>1709</v>
      </c>
    </row>
    <row r="332" spans="1:16" ht="12.75">
      <c r="A332" s="18" t="s">
        <v>37</v>
      </c>
      <c s="23" t="s">
        <v>601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ROUND(ROUND(H332,2)*ROUND(G332,3),2)</f>
      </c>
      <c r="O332">
        <f>(I332*21)/100</f>
      </c>
      <c t="s">
        <v>17</v>
      </c>
    </row>
    <row r="333" spans="1:5" ht="12.75">
      <c r="A333" s="28" t="s">
        <v>42</v>
      </c>
      <c r="E333" s="29" t="s">
        <v>2171</v>
      </c>
    </row>
    <row r="334" spans="1:5" ht="25.5">
      <c r="A334" s="30" t="s">
        <v>44</v>
      </c>
      <c r="E334" s="31" t="s">
        <v>2172</v>
      </c>
    </row>
    <row r="335" spans="1:5" ht="76.5">
      <c r="A335" t="s">
        <v>46</v>
      </c>
      <c r="E335" s="29" t="s">
        <v>537</v>
      </c>
    </row>
    <row r="336" spans="1:18" ht="12.75" customHeight="1">
      <c r="A336" s="5" t="s">
        <v>35</v>
      </c>
      <c s="5"/>
      <c s="35" t="s">
        <v>32</v>
      </c>
      <c s="5"/>
      <c s="21" t="s">
        <v>176</v>
      </c>
      <c s="5"/>
      <c s="5"/>
      <c s="5"/>
      <c s="36">
        <f>0+Q336</f>
      </c>
      <c r="O336">
        <f>0+R336</f>
      </c>
      <c r="Q336">
        <f>0+I337+I341+I345+I349+I353+I357+I361+I365+I369+I373+I377+I381+I385+I389+I393+I397+I401</f>
      </c>
      <c>
        <f>0+O337+O341+O345+O349+O353+O357+O361+O365+O369+O373+O377+O381+O385+O389+O393+O397+O401</f>
      </c>
    </row>
    <row r="337" spans="1:16" ht="12.75">
      <c r="A337" s="18" t="s">
        <v>37</v>
      </c>
      <c s="23" t="s">
        <v>605</v>
      </c>
      <c s="23" t="s">
        <v>2173</v>
      </c>
      <c s="18" t="s">
        <v>45</v>
      </c>
      <c s="24" t="s">
        <v>2174</v>
      </c>
      <c s="25" t="s">
        <v>196</v>
      </c>
      <c s="26">
        <v>135.75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38.25">
      <c r="A338" s="28" t="s">
        <v>42</v>
      </c>
      <c r="E338" s="29" t="s">
        <v>2175</v>
      </c>
    </row>
    <row r="339" spans="1:5" ht="63.75">
      <c r="A339" s="30" t="s">
        <v>44</v>
      </c>
      <c r="E339" s="31" t="s">
        <v>2176</v>
      </c>
    </row>
    <row r="340" spans="1:5" ht="63.75">
      <c r="A340" t="s">
        <v>46</v>
      </c>
      <c r="E340" s="29" t="s">
        <v>542</v>
      </c>
    </row>
    <row r="341" spans="1:16" ht="12.75">
      <c r="A341" s="18" t="s">
        <v>37</v>
      </c>
      <c s="23" t="s">
        <v>610</v>
      </c>
      <c s="23" t="s">
        <v>2177</v>
      </c>
      <c s="18" t="s">
        <v>45</v>
      </c>
      <c s="24" t="s">
        <v>2178</v>
      </c>
      <c s="25" t="s">
        <v>196</v>
      </c>
      <c s="26">
        <v>85.95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2179</v>
      </c>
    </row>
    <row r="343" spans="1:5" ht="51">
      <c r="A343" s="30" t="s">
        <v>44</v>
      </c>
      <c r="E343" s="31" t="s">
        <v>2180</v>
      </c>
    </row>
    <row r="344" spans="1:5" ht="63.75">
      <c r="A344" t="s">
        <v>46</v>
      </c>
      <c r="E344" s="29" t="s">
        <v>2181</v>
      </c>
    </row>
    <row r="345" spans="1:16" ht="12.75">
      <c r="A345" s="18" t="s">
        <v>37</v>
      </c>
      <c s="23" t="s">
        <v>616</v>
      </c>
      <c s="23" t="s">
        <v>1717</v>
      </c>
      <c s="18" t="s">
        <v>1470</v>
      </c>
      <c s="24" t="s">
        <v>1718</v>
      </c>
      <c s="25" t="s">
        <v>89</v>
      </c>
      <c s="26">
        <v>13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2182</v>
      </c>
    </row>
    <row r="347" spans="1:5" ht="51">
      <c r="A347" s="30" t="s">
        <v>44</v>
      </c>
      <c r="E347" s="31" t="s">
        <v>2183</v>
      </c>
    </row>
    <row r="348" spans="1:5" ht="38.25">
      <c r="A348" t="s">
        <v>46</v>
      </c>
      <c r="E348" s="29" t="s">
        <v>1721</v>
      </c>
    </row>
    <row r="349" spans="1:16" ht="12.75">
      <c r="A349" s="18" t="s">
        <v>37</v>
      </c>
      <c s="23" t="s">
        <v>622</v>
      </c>
      <c s="23" t="s">
        <v>1717</v>
      </c>
      <c s="18" t="s">
        <v>1473</v>
      </c>
      <c s="24" t="s">
        <v>1718</v>
      </c>
      <c s="25" t="s">
        <v>89</v>
      </c>
      <c s="26">
        <v>18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2184</v>
      </c>
    </row>
    <row r="351" spans="1:5" ht="51">
      <c r="A351" s="30" t="s">
        <v>44</v>
      </c>
      <c r="E351" s="31" t="s">
        <v>2185</v>
      </c>
    </row>
    <row r="352" spans="1:5" ht="38.25">
      <c r="A352" t="s">
        <v>46</v>
      </c>
      <c r="E352" s="29" t="s">
        <v>1721</v>
      </c>
    </row>
    <row r="353" spans="1:16" ht="12.75">
      <c r="A353" s="18" t="s">
        <v>37</v>
      </c>
      <c s="23" t="s">
        <v>628</v>
      </c>
      <c s="23" t="s">
        <v>1722</v>
      </c>
      <c s="18" t="s">
        <v>45</v>
      </c>
      <c s="24" t="s">
        <v>1723</v>
      </c>
      <c s="25" t="s">
        <v>89</v>
      </c>
      <c s="26">
        <v>3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2186</v>
      </c>
    </row>
    <row r="355" spans="1:5" ht="38.25">
      <c r="A355" s="30" t="s">
        <v>44</v>
      </c>
      <c r="E355" s="31" t="s">
        <v>2187</v>
      </c>
    </row>
    <row r="356" spans="1:5" ht="25.5">
      <c r="A356" t="s">
        <v>46</v>
      </c>
      <c r="E356" s="29" t="s">
        <v>1726</v>
      </c>
    </row>
    <row r="357" spans="1:16" ht="25.5">
      <c r="A357" s="18" t="s">
        <v>37</v>
      </c>
      <c s="23" t="s">
        <v>633</v>
      </c>
      <c s="23" t="s">
        <v>2188</v>
      </c>
      <c s="18" t="s">
        <v>45</v>
      </c>
      <c s="24" t="s">
        <v>2189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2190</v>
      </c>
    </row>
    <row r="359" spans="1:5" ht="12.75">
      <c r="A359" s="30" t="s">
        <v>44</v>
      </c>
      <c r="E359" s="31" t="s">
        <v>2191</v>
      </c>
    </row>
    <row r="360" spans="1:5" ht="25.5">
      <c r="A360" t="s">
        <v>46</v>
      </c>
      <c r="E360" s="29" t="s">
        <v>573</v>
      </c>
    </row>
    <row r="361" spans="1:16" ht="12.75">
      <c r="A361" s="18" t="s">
        <v>37</v>
      </c>
      <c s="23" t="s">
        <v>637</v>
      </c>
      <c s="23" t="s">
        <v>2192</v>
      </c>
      <c s="18" t="s">
        <v>45</v>
      </c>
      <c s="24" t="s">
        <v>2193</v>
      </c>
      <c s="25" t="s">
        <v>89</v>
      </c>
      <c s="26">
        <v>2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2194</v>
      </c>
    </row>
    <row r="363" spans="1:5" ht="12.75">
      <c r="A363" s="30" t="s">
        <v>44</v>
      </c>
      <c r="E363" s="31" t="s">
        <v>2195</v>
      </c>
    </row>
    <row r="364" spans="1:5" ht="51">
      <c r="A364" t="s">
        <v>46</v>
      </c>
      <c r="E364" s="29" t="s">
        <v>2196</v>
      </c>
    </row>
    <row r="365" spans="1:16" ht="12.75">
      <c r="A365" s="18" t="s">
        <v>37</v>
      </c>
      <c s="23" t="s">
        <v>642</v>
      </c>
      <c s="23" t="s">
        <v>1367</v>
      </c>
      <c s="18" t="s">
        <v>45</v>
      </c>
      <c s="24" t="s">
        <v>1368</v>
      </c>
      <c s="25" t="s">
        <v>196</v>
      </c>
      <c s="26">
        <v>99.6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2197</v>
      </c>
    </row>
    <row r="367" spans="1:5" ht="51">
      <c r="A367" s="30" t="s">
        <v>44</v>
      </c>
      <c r="E367" s="31" t="s">
        <v>2198</v>
      </c>
    </row>
    <row r="368" spans="1:5" ht="51">
      <c r="A368" t="s">
        <v>46</v>
      </c>
      <c r="E368" s="29" t="s">
        <v>627</v>
      </c>
    </row>
    <row r="369" spans="1:16" ht="12.75">
      <c r="A369" s="18" t="s">
        <v>37</v>
      </c>
      <c s="23" t="s">
        <v>648</v>
      </c>
      <c s="23" t="s">
        <v>2199</v>
      </c>
      <c s="18" t="s">
        <v>45</v>
      </c>
      <c s="24" t="s">
        <v>2200</v>
      </c>
      <c s="25" t="s">
        <v>196</v>
      </c>
      <c s="26">
        <v>15.6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2201</v>
      </c>
    </row>
    <row r="371" spans="1:5" ht="51">
      <c r="A371" s="30" t="s">
        <v>44</v>
      </c>
      <c r="E371" s="31" t="s">
        <v>2202</v>
      </c>
    </row>
    <row r="372" spans="1:5" ht="38.25">
      <c r="A372" t="s">
        <v>46</v>
      </c>
      <c r="E372" s="29" t="s">
        <v>1296</v>
      </c>
    </row>
    <row r="373" spans="1:16" ht="12.75">
      <c r="A373" s="18" t="s">
        <v>37</v>
      </c>
      <c s="23" t="s">
        <v>653</v>
      </c>
      <c s="23" t="s">
        <v>1740</v>
      </c>
      <c s="18" t="s">
        <v>45</v>
      </c>
      <c s="24" t="s">
        <v>1741</v>
      </c>
      <c s="25" t="s">
        <v>196</v>
      </c>
      <c s="26">
        <v>5.2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2203</v>
      </c>
    </row>
    <row r="375" spans="1:5" ht="51">
      <c r="A375" s="30" t="s">
        <v>44</v>
      </c>
      <c r="E375" s="31" t="s">
        <v>2204</v>
      </c>
    </row>
    <row r="376" spans="1:5" ht="280.5">
      <c r="A376" t="s">
        <v>46</v>
      </c>
      <c r="E376" s="29" t="s">
        <v>1744</v>
      </c>
    </row>
    <row r="377" spans="1:16" ht="12.75">
      <c r="A377" s="18" t="s">
        <v>37</v>
      </c>
      <c s="23" t="s">
        <v>658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25.5">
      <c r="A378" s="28" t="s">
        <v>42</v>
      </c>
      <c r="E378" s="29" t="s">
        <v>2205</v>
      </c>
    </row>
    <row r="379" spans="1:5" ht="89.25">
      <c r="A379" s="30" t="s">
        <v>44</v>
      </c>
      <c r="E379" s="31" t="s">
        <v>2206</v>
      </c>
    </row>
    <row r="380" spans="1:5" ht="89.25">
      <c r="A380" t="s">
        <v>46</v>
      </c>
      <c r="E380" s="29" t="s">
        <v>669</v>
      </c>
    </row>
    <row r="381" spans="1:16" ht="12.75">
      <c r="A381" s="18" t="s">
        <v>37</v>
      </c>
      <c s="23" t="s">
        <v>664</v>
      </c>
      <c s="23" t="s">
        <v>2207</v>
      </c>
      <c s="18" t="s">
        <v>45</v>
      </c>
      <c s="24" t="s">
        <v>2208</v>
      </c>
      <c s="25" t="s">
        <v>196</v>
      </c>
      <c s="26">
        <v>2.5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2209</v>
      </c>
    </row>
    <row r="383" spans="1:5" ht="25.5">
      <c r="A383" s="30" t="s">
        <v>44</v>
      </c>
      <c r="E383" s="31" t="s">
        <v>2210</v>
      </c>
    </row>
    <row r="384" spans="1:5" ht="76.5">
      <c r="A384" t="s">
        <v>46</v>
      </c>
      <c r="E384" s="29" t="s">
        <v>2211</v>
      </c>
    </row>
    <row r="385" spans="1:16" ht="12.75">
      <c r="A385" s="18" t="s">
        <v>37</v>
      </c>
      <c s="23" t="s">
        <v>670</v>
      </c>
      <c s="23" t="s">
        <v>1756</v>
      </c>
      <c s="18" t="s">
        <v>45</v>
      </c>
      <c s="24" t="s">
        <v>1757</v>
      </c>
      <c s="25" t="s">
        <v>89</v>
      </c>
      <c s="26">
        <v>2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2212</v>
      </c>
    </row>
    <row r="387" spans="1:5" ht="38.25">
      <c r="A387" s="30" t="s">
        <v>44</v>
      </c>
      <c r="E387" s="31" t="s">
        <v>2213</v>
      </c>
    </row>
    <row r="388" spans="1:5" ht="38.25">
      <c r="A388" t="s">
        <v>46</v>
      </c>
      <c r="E388" s="29" t="s">
        <v>1760</v>
      </c>
    </row>
    <row r="389" spans="1:16" ht="12.75">
      <c r="A389" s="18" t="s">
        <v>37</v>
      </c>
      <c s="23" t="s">
        <v>675</v>
      </c>
      <c s="23" t="s">
        <v>676</v>
      </c>
      <c s="18" t="s">
        <v>1470</v>
      </c>
      <c s="24" t="s">
        <v>677</v>
      </c>
      <c s="25" t="s">
        <v>678</v>
      </c>
      <c s="26">
        <v>30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12.75">
      <c r="A390" s="28" t="s">
        <v>42</v>
      </c>
      <c r="E390" s="29" t="s">
        <v>2214</v>
      </c>
    </row>
    <row r="391" spans="1:5" ht="25.5">
      <c r="A391" s="30" t="s">
        <v>44</v>
      </c>
      <c r="E391" s="31" t="s">
        <v>2215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2216</v>
      </c>
      <c s="23" t="s">
        <v>676</v>
      </c>
      <c s="18" t="s">
        <v>1473</v>
      </c>
      <c s="24" t="s">
        <v>677</v>
      </c>
      <c s="25" t="s">
        <v>678</v>
      </c>
      <c s="26">
        <v>80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25.5">
      <c r="A394" s="28" t="s">
        <v>42</v>
      </c>
      <c r="E394" s="29" t="s">
        <v>2217</v>
      </c>
    </row>
    <row r="395" spans="1:5" ht="25.5">
      <c r="A395" s="30" t="s">
        <v>44</v>
      </c>
      <c r="E395" s="31" t="s">
        <v>2218</v>
      </c>
    </row>
    <row r="396" spans="1:5" ht="409.5">
      <c r="A396" t="s">
        <v>46</v>
      </c>
      <c r="E396" s="29" t="s">
        <v>681</v>
      </c>
    </row>
    <row r="397" spans="1:16" ht="12.75">
      <c r="A397" s="18" t="s">
        <v>37</v>
      </c>
      <c s="23" t="s">
        <v>2219</v>
      </c>
      <c s="23" t="s">
        <v>1766</v>
      </c>
      <c s="18" t="s">
        <v>45</v>
      </c>
      <c s="24" t="s">
        <v>1767</v>
      </c>
      <c s="25" t="s">
        <v>89</v>
      </c>
      <c s="26">
        <v>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12.75">
      <c r="A398" s="28" t="s">
        <v>42</v>
      </c>
      <c r="E398" s="29" t="s">
        <v>2220</v>
      </c>
    </row>
    <row r="399" spans="1:5" ht="25.5">
      <c r="A399" s="30" t="s">
        <v>44</v>
      </c>
      <c r="E399" s="31" t="s">
        <v>2221</v>
      </c>
    </row>
    <row r="400" spans="1:5" ht="267.75">
      <c r="A400" t="s">
        <v>46</v>
      </c>
      <c r="E400" s="29" t="s">
        <v>1770</v>
      </c>
    </row>
    <row r="401" spans="1:16" ht="12.75">
      <c r="A401" s="18" t="s">
        <v>37</v>
      </c>
      <c s="23" t="s">
        <v>2222</v>
      </c>
      <c s="23" t="s">
        <v>1771</v>
      </c>
      <c s="18" t="s">
        <v>45</v>
      </c>
      <c s="24" t="s">
        <v>1772</v>
      </c>
      <c s="25" t="s">
        <v>201</v>
      </c>
      <c s="26">
        <v>82</v>
      </c>
      <c s="27">
        <v>0</v>
      </c>
      <c s="27">
        <f>ROUND(ROUND(H401,2)*ROUND(G401,3),2)</f>
      </c>
      <c r="O401">
        <f>(I401*21)/100</f>
      </c>
      <c t="s">
        <v>17</v>
      </c>
    </row>
    <row r="402" spans="1:5" ht="25.5">
      <c r="A402" s="28" t="s">
        <v>42</v>
      </c>
      <c r="E402" s="29" t="s">
        <v>2223</v>
      </c>
    </row>
    <row r="403" spans="1:5" ht="63.75">
      <c r="A403" s="30" t="s">
        <v>44</v>
      </c>
      <c r="E403" s="31" t="s">
        <v>2224</v>
      </c>
    </row>
    <row r="404" spans="1:5" ht="25.5">
      <c r="A404" t="s">
        <v>46</v>
      </c>
      <c r="E404" s="29" t="s">
        <v>1775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2225</v>
      </c>
      <c s="32">
        <f>0+I8+I17+I46+I67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2225</v>
      </c>
      <c s="5"/>
      <c s="14" t="s">
        <v>2226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1442</v>
      </c>
    </row>
    <row r="11" spans="1:5" ht="51">
      <c r="A11" s="30" t="s">
        <v>44</v>
      </c>
      <c r="E11" s="31" t="s">
        <v>2227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2228</v>
      </c>
      <c s="18" t="s">
        <v>45</v>
      </c>
      <c s="24" t="s">
        <v>2229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2230</v>
      </c>
    </row>
    <row r="15" spans="1:5" ht="12.75">
      <c r="A15" s="30" t="s">
        <v>44</v>
      </c>
      <c r="E15" s="31" t="s">
        <v>2231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128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1450</v>
      </c>
    </row>
    <row r="20" spans="1:5" ht="12.75">
      <c r="A20" s="30" t="s">
        <v>44</v>
      </c>
      <c r="E20" s="31" t="s">
        <v>2232</v>
      </c>
    </row>
    <row r="21" spans="1:5" ht="38.25">
      <c r="A21" t="s">
        <v>46</v>
      </c>
      <c r="E21" s="29" t="s">
        <v>1452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1850</v>
      </c>
    </row>
    <row r="24" spans="1:5" ht="25.5">
      <c r="A24" s="30" t="s">
        <v>44</v>
      </c>
      <c r="E24" s="31" t="s">
        <v>2233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1463</v>
      </c>
      <c s="18" t="s">
        <v>45</v>
      </c>
      <c s="24" t="s">
        <v>1464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1465</v>
      </c>
    </row>
    <row r="28" spans="1:5" ht="38.25">
      <c r="A28" s="30" t="s">
        <v>44</v>
      </c>
      <c r="E28" s="31" t="s">
        <v>2234</v>
      </c>
    </row>
    <row r="29" spans="1:5" ht="318.75">
      <c r="A29" t="s">
        <v>46</v>
      </c>
      <c r="E29" s="29" t="s">
        <v>1467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1468</v>
      </c>
    </row>
    <row r="32" spans="1:5" ht="25.5">
      <c r="A32" s="30" t="s">
        <v>44</v>
      </c>
      <c r="E32" s="31" t="s">
        <v>2235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2236</v>
      </c>
    </row>
    <row r="36" spans="1:5" ht="38.25">
      <c r="A36" s="30" t="s">
        <v>44</v>
      </c>
      <c r="E36" s="31" t="s">
        <v>2237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301</v>
      </c>
      <c s="18" t="s">
        <v>1470</v>
      </c>
      <c s="24" t="s">
        <v>302</v>
      </c>
      <c s="25" t="s">
        <v>179</v>
      </c>
      <c s="26">
        <v>32.52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2238</v>
      </c>
    </row>
    <row r="40" spans="1:5" ht="38.25">
      <c r="A40" s="30" t="s">
        <v>44</v>
      </c>
      <c r="E40" s="31" t="s">
        <v>2239</v>
      </c>
    </row>
    <row r="41" spans="1:5" ht="229.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301</v>
      </c>
      <c s="18" t="s">
        <v>1473</v>
      </c>
      <c s="24" t="s">
        <v>302</v>
      </c>
      <c s="25" t="s">
        <v>179</v>
      </c>
      <c s="26">
        <v>70.98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2240</v>
      </c>
    </row>
    <row r="44" spans="1:5" ht="63.75">
      <c r="A44" s="30" t="s">
        <v>44</v>
      </c>
      <c r="E44" s="31" t="s">
        <v>2241</v>
      </c>
    </row>
    <row r="45" spans="1:5" ht="229.5">
      <c r="A45" t="s">
        <v>46</v>
      </c>
      <c r="E45" s="29" t="s">
        <v>305</v>
      </c>
    </row>
    <row r="46" spans="1:18" ht="12.75" customHeight="1">
      <c r="A46" s="5" t="s">
        <v>35</v>
      </c>
      <c s="5"/>
      <c s="35" t="s">
        <v>17</v>
      </c>
      <c s="5"/>
      <c s="21" t="s">
        <v>343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8" t="s">
        <v>37</v>
      </c>
      <c s="23" t="s">
        <v>34</v>
      </c>
      <c s="23" t="s">
        <v>1879</v>
      </c>
      <c s="18" t="s">
        <v>1470</v>
      </c>
      <c s="24" t="s">
        <v>1880</v>
      </c>
      <c s="25" t="s">
        <v>179</v>
      </c>
      <c s="26">
        <v>43.801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2242</v>
      </c>
    </row>
    <row r="49" spans="1:5" ht="38.25">
      <c r="A49" s="30" t="s">
        <v>44</v>
      </c>
      <c r="E49" s="31" t="s">
        <v>2243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1879</v>
      </c>
      <c s="18" t="s">
        <v>1473</v>
      </c>
      <c s="24" t="s">
        <v>1880</v>
      </c>
      <c s="25" t="s">
        <v>179</v>
      </c>
      <c s="26">
        <v>53.776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2244</v>
      </c>
    </row>
    <row r="53" spans="1:5" ht="38.25">
      <c r="A53" s="30" t="s">
        <v>44</v>
      </c>
      <c r="E53" s="31" t="s">
        <v>2245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1879</v>
      </c>
      <c s="18" t="s">
        <v>1930</v>
      </c>
      <c s="24" t="s">
        <v>1880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42</v>
      </c>
      <c r="E56" s="29" t="s">
        <v>2246</v>
      </c>
    </row>
    <row r="57" spans="1:5" ht="38.25">
      <c r="A57" s="30" t="s">
        <v>44</v>
      </c>
      <c r="E57" s="31" t="s">
        <v>2247</v>
      </c>
    </row>
    <row r="58" spans="1:5" ht="38.25">
      <c r="A58" t="s">
        <v>46</v>
      </c>
      <c r="E58" s="29" t="s">
        <v>354</v>
      </c>
    </row>
    <row r="59" spans="1:16" ht="12.75">
      <c r="A59" s="18" t="s">
        <v>37</v>
      </c>
      <c s="23" t="s">
        <v>84</v>
      </c>
      <c s="23" t="s">
        <v>2248</v>
      </c>
      <c s="18" t="s">
        <v>45</v>
      </c>
      <c s="24" t="s">
        <v>2249</v>
      </c>
      <c s="25" t="s">
        <v>179</v>
      </c>
      <c s="26">
        <v>95.46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2250</v>
      </c>
    </row>
    <row r="61" spans="1:5" ht="38.25">
      <c r="A61" s="30" t="s">
        <v>44</v>
      </c>
      <c r="E61" s="31" t="s">
        <v>2251</v>
      </c>
    </row>
    <row r="62" spans="1:5" ht="229.5">
      <c r="A62" t="s">
        <v>46</v>
      </c>
      <c r="E62" s="29" t="s">
        <v>2081</v>
      </c>
    </row>
    <row r="63" spans="1:16" ht="12.75">
      <c r="A63" s="18" t="s">
        <v>37</v>
      </c>
      <c s="23" t="s">
        <v>86</v>
      </c>
      <c s="23" t="s">
        <v>1541</v>
      </c>
      <c s="18" t="s">
        <v>45</v>
      </c>
      <c s="24" t="s">
        <v>1542</v>
      </c>
      <c s="25" t="s">
        <v>165</v>
      </c>
      <c s="26">
        <v>184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2252</v>
      </c>
    </row>
    <row r="65" spans="1:5" ht="12.75">
      <c r="A65" s="30" t="s">
        <v>44</v>
      </c>
      <c r="E65" s="31" t="s">
        <v>2253</v>
      </c>
    </row>
    <row r="66" spans="1:5" ht="102">
      <c r="A66" t="s">
        <v>46</v>
      </c>
      <c r="E66" s="29" t="s">
        <v>1545</v>
      </c>
    </row>
    <row r="67" spans="1:18" ht="12.75" customHeight="1">
      <c r="A67" s="5" t="s">
        <v>35</v>
      </c>
      <c s="5"/>
      <c s="35" t="s">
        <v>25</v>
      </c>
      <c s="5"/>
      <c s="21" t="s">
        <v>402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2254</v>
      </c>
    </row>
    <row r="70" spans="1:5" ht="12.75">
      <c r="A70" s="30" t="s">
        <v>44</v>
      </c>
      <c r="E70" s="31" t="s">
        <v>2255</v>
      </c>
    </row>
    <row r="71" spans="1:5" ht="369.75">
      <c r="A71" t="s">
        <v>46</v>
      </c>
      <c r="E71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0+O9+O34+O63+O84+O101+O118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0+I9+I34+I63+I84+I101+I118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2256</v>
      </c>
      <c s="1"/>
      <c s="10" t="s">
        <v>2257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2257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37</v>
      </c>
      <c s="23" t="s">
        <v>18</v>
      </c>
      <c s="23" t="s">
        <v>2258</v>
      </c>
      <c s="18" t="s">
        <v>45</v>
      </c>
      <c s="24" t="s">
        <v>2259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2260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1131</v>
      </c>
    </row>
    <row r="14" spans="1:16" ht="12.75">
      <c r="A14" s="18" t="s">
        <v>37</v>
      </c>
      <c s="23" t="s">
        <v>17</v>
      </c>
      <c s="23" t="s">
        <v>1448</v>
      </c>
      <c s="18" t="s">
        <v>45</v>
      </c>
      <c s="24" t="s">
        <v>1449</v>
      </c>
      <c s="25" t="s">
        <v>128</v>
      </c>
      <c s="26">
        <v>864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1450</v>
      </c>
    </row>
    <row r="16" spans="1:5" ht="12.75">
      <c r="A16" s="30" t="s">
        <v>44</v>
      </c>
      <c r="E16" s="31" t="s">
        <v>2261</v>
      </c>
    </row>
    <row r="17" spans="1:5" ht="38.25">
      <c r="A17" t="s">
        <v>46</v>
      </c>
      <c r="E17" s="29" t="s">
        <v>1452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2262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2263</v>
      </c>
    </row>
    <row r="24" spans="1:5" ht="25.5">
      <c r="A24" s="30" t="s">
        <v>44</v>
      </c>
      <c r="E24" s="31" t="s">
        <v>2264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2265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2266</v>
      </c>
      <c s="18" t="s">
        <v>45</v>
      </c>
      <c s="24" t="s">
        <v>2267</v>
      </c>
      <c s="25" t="s">
        <v>179</v>
      </c>
      <c s="26">
        <v>137.06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2268</v>
      </c>
    </row>
    <row r="33" spans="1:5" ht="280.5">
      <c r="A33" t="s">
        <v>46</v>
      </c>
      <c r="E33" s="29" t="s">
        <v>2269</v>
      </c>
    </row>
    <row r="34" spans="1:18" ht="12.75" customHeight="1">
      <c r="A34" s="5" t="s">
        <v>35</v>
      </c>
      <c s="5"/>
      <c s="35" t="s">
        <v>17</v>
      </c>
      <c s="5"/>
      <c s="21" t="s">
        <v>343</v>
      </c>
      <c s="5"/>
      <c s="5"/>
      <c s="5"/>
      <c s="36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37</v>
      </c>
      <c s="23" t="s">
        <v>64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2270</v>
      </c>
    </row>
    <row r="37" spans="1:5" ht="12.75">
      <c r="A37" s="30" t="s">
        <v>44</v>
      </c>
      <c r="E37" s="31" t="s">
        <v>2271</v>
      </c>
    </row>
    <row r="38" spans="1:5" ht="165.75">
      <c r="A38" t="s">
        <v>46</v>
      </c>
      <c r="E38" s="29" t="s">
        <v>348</v>
      </c>
    </row>
    <row r="39" spans="1:16" ht="12.75">
      <c r="A39" s="18" t="s">
        <v>37</v>
      </c>
      <c s="23" t="s">
        <v>67</v>
      </c>
      <c s="23" t="s">
        <v>1496</v>
      </c>
      <c s="18" t="s">
        <v>45</v>
      </c>
      <c s="24" t="s">
        <v>1497</v>
      </c>
      <c s="25" t="s">
        <v>179</v>
      </c>
      <c s="26">
        <v>51.84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1498</v>
      </c>
    </row>
    <row r="41" spans="1:5" ht="12.75">
      <c r="A41" s="30" t="s">
        <v>44</v>
      </c>
      <c r="E41" s="31" t="s">
        <v>2272</v>
      </c>
    </row>
    <row r="42" spans="1:5" ht="51">
      <c r="A42" t="s">
        <v>46</v>
      </c>
      <c r="E42" s="29" t="s">
        <v>1500</v>
      </c>
    </row>
    <row r="43" spans="1:16" ht="12.75">
      <c r="A43" s="18" t="s">
        <v>37</v>
      </c>
      <c s="23" t="s">
        <v>32</v>
      </c>
      <c s="23" t="s">
        <v>2019</v>
      </c>
      <c s="18" t="s">
        <v>45</v>
      </c>
      <c s="24" t="s">
        <v>2020</v>
      </c>
      <c s="25" t="s">
        <v>179</v>
      </c>
      <c s="26">
        <v>534.114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2273</v>
      </c>
    </row>
    <row r="45" spans="1:5" ht="12.75">
      <c r="A45" s="30" t="s">
        <v>44</v>
      </c>
      <c r="E45" s="31" t="s">
        <v>2274</v>
      </c>
    </row>
    <row r="46" spans="1:5" ht="409.5">
      <c r="A46" t="s">
        <v>46</v>
      </c>
      <c r="E46" s="29" t="s">
        <v>1509</v>
      </c>
    </row>
    <row r="47" spans="1:16" ht="12.75">
      <c r="A47" s="18" t="s">
        <v>37</v>
      </c>
      <c s="23" t="s">
        <v>34</v>
      </c>
      <c s="23" t="s">
        <v>1510</v>
      </c>
      <c s="18" t="s">
        <v>45</v>
      </c>
      <c s="24" t="s">
        <v>1511</v>
      </c>
      <c s="25" t="s">
        <v>149</v>
      </c>
      <c s="26">
        <v>53.411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2275</v>
      </c>
    </row>
    <row r="49" spans="1:5" ht="12.75">
      <c r="A49" s="30" t="s">
        <v>44</v>
      </c>
      <c r="E49" s="31" t="s">
        <v>2276</v>
      </c>
    </row>
    <row r="50" spans="1:5" ht="267.75">
      <c r="A50" t="s">
        <v>46</v>
      </c>
      <c r="E50" s="29" t="s">
        <v>1514</v>
      </c>
    </row>
    <row r="51" spans="1:16" ht="12.75">
      <c r="A51" s="18" t="s">
        <v>37</v>
      </c>
      <c s="23" t="s">
        <v>74</v>
      </c>
      <c s="23" t="s">
        <v>2277</v>
      </c>
      <c s="18" t="s">
        <v>45</v>
      </c>
      <c s="24" t="s">
        <v>2278</v>
      </c>
      <c s="25" t="s">
        <v>196</v>
      </c>
      <c s="26">
        <v>840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2279</v>
      </c>
    </row>
    <row r="53" spans="1:5" ht="12.75">
      <c r="A53" s="30" t="s">
        <v>44</v>
      </c>
      <c r="E53" s="31" t="s">
        <v>2280</v>
      </c>
    </row>
    <row r="54" spans="1:5" ht="191.25">
      <c r="A54" t="s">
        <v>46</v>
      </c>
      <c r="E54" s="29" t="s">
        <v>384</v>
      </c>
    </row>
    <row r="55" spans="1:16" ht="12.75">
      <c r="A55" s="18" t="s">
        <v>37</v>
      </c>
      <c s="23" t="s">
        <v>79</v>
      </c>
      <c s="23" t="s">
        <v>1532</v>
      </c>
      <c s="18" t="s">
        <v>45</v>
      </c>
      <c s="24" t="s">
        <v>1533</v>
      </c>
      <c s="25" t="s">
        <v>179</v>
      </c>
      <c s="26">
        <v>376.32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2281</v>
      </c>
    </row>
    <row r="57" spans="1:5" ht="12.75">
      <c r="A57" s="30" t="s">
        <v>44</v>
      </c>
      <c r="E57" s="31" t="s">
        <v>2282</v>
      </c>
    </row>
    <row r="58" spans="1:5" ht="369.75">
      <c r="A58" t="s">
        <v>46</v>
      </c>
      <c r="E58" s="29" t="s">
        <v>2283</v>
      </c>
    </row>
    <row r="59" spans="1:16" ht="12.75">
      <c r="A59" s="18" t="s">
        <v>37</v>
      </c>
      <c s="23" t="s">
        <v>84</v>
      </c>
      <c s="23" t="s">
        <v>1536</v>
      </c>
      <c s="18" t="s">
        <v>45</v>
      </c>
      <c s="24" t="s">
        <v>1537</v>
      </c>
      <c s="25" t="s">
        <v>149</v>
      </c>
      <c s="26">
        <v>56.448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25.5">
      <c r="A61" s="30" t="s">
        <v>44</v>
      </c>
      <c r="E61" s="31" t="s">
        <v>2284</v>
      </c>
    </row>
    <row r="62" spans="1:5" ht="267.75">
      <c r="A62" t="s">
        <v>46</v>
      </c>
      <c r="E62" s="29" t="s">
        <v>1540</v>
      </c>
    </row>
    <row r="63" spans="1:18" ht="12.75" customHeight="1">
      <c r="A63" s="5" t="s">
        <v>35</v>
      </c>
      <c s="5"/>
      <c s="35" t="s">
        <v>16</v>
      </c>
      <c s="5"/>
      <c s="21" t="s">
        <v>390</v>
      </c>
      <c s="5"/>
      <c s="5"/>
      <c s="5"/>
      <c s="36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37</v>
      </c>
      <c s="23" t="s">
        <v>86</v>
      </c>
      <c s="23" t="s">
        <v>1551</v>
      </c>
      <c s="18" t="s">
        <v>45</v>
      </c>
      <c s="24" t="s">
        <v>1552</v>
      </c>
      <c s="25" t="s">
        <v>678</v>
      </c>
      <c s="26">
        <v>1248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2285</v>
      </c>
    </row>
    <row r="66" spans="1:5" ht="12.75">
      <c r="A66" s="30" t="s">
        <v>44</v>
      </c>
      <c r="E66" s="31" t="s">
        <v>2286</v>
      </c>
    </row>
    <row r="67" spans="1:5" ht="25.5">
      <c r="A67" t="s">
        <v>46</v>
      </c>
      <c r="E67" s="29" t="s">
        <v>1555</v>
      </c>
    </row>
    <row r="68" spans="1:16" ht="12.75">
      <c r="A68" s="18" t="s">
        <v>37</v>
      </c>
      <c s="23" t="s">
        <v>93</v>
      </c>
      <c s="23" t="s">
        <v>392</v>
      </c>
      <c s="18" t="s">
        <v>45</v>
      </c>
      <c s="24" t="s">
        <v>2287</v>
      </c>
      <c s="25" t="s">
        <v>179</v>
      </c>
      <c s="26">
        <v>54.912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2288</v>
      </c>
    </row>
    <row r="70" spans="1:5" ht="12.75">
      <c r="A70" s="30" t="s">
        <v>44</v>
      </c>
      <c r="E70" s="31" t="s">
        <v>2289</v>
      </c>
    </row>
    <row r="71" spans="1:5" ht="382.5">
      <c r="A71" t="s">
        <v>46</v>
      </c>
      <c r="E71" s="29" t="s">
        <v>395</v>
      </c>
    </row>
    <row r="72" spans="1:16" ht="12.75">
      <c r="A72" s="18" t="s">
        <v>37</v>
      </c>
      <c s="23" t="s">
        <v>99</v>
      </c>
      <c s="23" t="s">
        <v>1558</v>
      </c>
      <c s="18" t="s">
        <v>45</v>
      </c>
      <c s="24" t="s">
        <v>1559</v>
      </c>
      <c s="25" t="s">
        <v>149</v>
      </c>
      <c s="26">
        <v>8.237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2290</v>
      </c>
    </row>
    <row r="74" spans="1:5" ht="12.75">
      <c r="A74" s="30" t="s">
        <v>44</v>
      </c>
      <c r="E74" s="31" t="s">
        <v>2291</v>
      </c>
    </row>
    <row r="75" spans="1:5" ht="242.25">
      <c r="A75" t="s">
        <v>46</v>
      </c>
      <c r="E75" s="29" t="s">
        <v>401</v>
      </c>
    </row>
    <row r="76" spans="1:16" ht="12.75">
      <c r="A76" s="18" t="s">
        <v>37</v>
      </c>
      <c s="23" t="s">
        <v>103</v>
      </c>
      <c s="23" t="s">
        <v>2082</v>
      </c>
      <c s="18" t="s">
        <v>45</v>
      </c>
      <c s="24" t="s">
        <v>2292</v>
      </c>
      <c s="25" t="s">
        <v>179</v>
      </c>
      <c s="26">
        <v>438.33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2293</v>
      </c>
    </row>
    <row r="78" spans="1:5" ht="51">
      <c r="A78" s="30" t="s">
        <v>44</v>
      </c>
      <c r="E78" s="31" t="s">
        <v>2294</v>
      </c>
    </row>
    <row r="79" spans="1:5" ht="369.75">
      <c r="A79" t="s">
        <v>46</v>
      </c>
      <c r="E79" s="29" t="s">
        <v>407</v>
      </c>
    </row>
    <row r="80" spans="1:16" ht="12.75">
      <c r="A80" s="18" t="s">
        <v>37</v>
      </c>
      <c s="23" t="s">
        <v>107</v>
      </c>
      <c s="23" t="s">
        <v>2090</v>
      </c>
      <c s="18" t="s">
        <v>45</v>
      </c>
      <c s="24" t="s">
        <v>2091</v>
      </c>
      <c s="25" t="s">
        <v>149</v>
      </c>
      <c s="26">
        <v>52.6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2295</v>
      </c>
    </row>
    <row r="82" spans="1:5" ht="12.75">
      <c r="A82" s="30" t="s">
        <v>44</v>
      </c>
      <c r="E82" s="31" t="s">
        <v>2296</v>
      </c>
    </row>
    <row r="83" spans="1:5" ht="267.75">
      <c r="A83" t="s">
        <v>46</v>
      </c>
      <c r="E83" s="29" t="s">
        <v>1540</v>
      </c>
    </row>
    <row r="84" spans="1:18" ht="12.75" customHeight="1">
      <c r="A84" s="5" t="s">
        <v>35</v>
      </c>
      <c s="5"/>
      <c s="35" t="s">
        <v>25</v>
      </c>
      <c s="5"/>
      <c s="21" t="s">
        <v>402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37</v>
      </c>
      <c s="23" t="s">
        <v>111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2297</v>
      </c>
    </row>
    <row r="87" spans="1:5" ht="25.5">
      <c r="A87" s="30" t="s">
        <v>44</v>
      </c>
      <c r="E87" s="31" t="s">
        <v>2298</v>
      </c>
    </row>
    <row r="88" spans="1:5" ht="369.75">
      <c r="A88" t="s">
        <v>46</v>
      </c>
      <c r="E88" s="29" t="s">
        <v>407</v>
      </c>
    </row>
    <row r="89" spans="1:16" ht="12.75">
      <c r="A89" s="18" t="s">
        <v>37</v>
      </c>
      <c s="23" t="s">
        <v>115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2299</v>
      </c>
    </row>
    <row r="91" spans="1:5" ht="12.75">
      <c r="A91" s="30" t="s">
        <v>44</v>
      </c>
      <c r="E91" s="31" t="s">
        <v>2300</v>
      </c>
    </row>
    <row r="92" spans="1:5" ht="38.25">
      <c r="A92" t="s">
        <v>46</v>
      </c>
      <c r="E92" s="29" t="s">
        <v>354</v>
      </c>
    </row>
    <row r="93" spans="1:16" ht="12.75">
      <c r="A93" s="18" t="s">
        <v>37</v>
      </c>
      <c s="23" t="s">
        <v>120</v>
      </c>
      <c s="23" t="s">
        <v>1631</v>
      </c>
      <c s="18" t="s">
        <v>45</v>
      </c>
      <c s="24" t="s">
        <v>1632</v>
      </c>
      <c s="25" t="s">
        <v>179</v>
      </c>
      <c s="26">
        <v>252.744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2301</v>
      </c>
    </row>
    <row r="95" spans="1:5" ht="25.5">
      <c r="A95" s="30" t="s">
        <v>44</v>
      </c>
      <c r="E95" s="31" t="s">
        <v>2302</v>
      </c>
    </row>
    <row r="96" spans="1:5" ht="38.25">
      <c r="A96" t="s">
        <v>46</v>
      </c>
      <c r="E96" s="29" t="s">
        <v>354</v>
      </c>
    </row>
    <row r="97" spans="1:16" ht="12.75">
      <c r="A97" s="18" t="s">
        <v>37</v>
      </c>
      <c s="23" t="s">
        <v>125</v>
      </c>
      <c s="23" t="s">
        <v>2303</v>
      </c>
      <c s="18" t="s">
        <v>45</v>
      </c>
      <c s="24" t="s">
        <v>2304</v>
      </c>
      <c s="25" t="s">
        <v>179</v>
      </c>
      <c s="26">
        <v>23.04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2305</v>
      </c>
    </row>
    <row r="100" spans="1:5" ht="38.25">
      <c r="A100" t="s">
        <v>46</v>
      </c>
      <c r="E100" s="29" t="s">
        <v>2306</v>
      </c>
    </row>
    <row r="101" spans="1:18" ht="12.75" customHeight="1">
      <c r="A101" s="5" t="s">
        <v>35</v>
      </c>
      <c s="5"/>
      <c s="35" t="s">
        <v>64</v>
      </c>
      <c s="5"/>
      <c s="21" t="s">
        <v>494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25.5">
      <c r="A102" s="18" t="s">
        <v>37</v>
      </c>
      <c s="23" t="s">
        <v>130</v>
      </c>
      <c s="23" t="s">
        <v>1674</v>
      </c>
      <c s="18" t="s">
        <v>45</v>
      </c>
      <c s="24" t="s">
        <v>1675</v>
      </c>
      <c s="25" t="s">
        <v>165</v>
      </c>
      <c s="26">
        <v>71.385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42</v>
      </c>
      <c r="E103" s="29" t="s">
        <v>2307</v>
      </c>
    </row>
    <row r="104" spans="1:5" ht="51">
      <c r="A104" s="30" t="s">
        <v>44</v>
      </c>
      <c r="E104" s="31" t="s">
        <v>2308</v>
      </c>
    </row>
    <row r="105" spans="1:5" ht="191.25">
      <c r="A105" t="s">
        <v>46</v>
      </c>
      <c r="E105" s="29" t="s">
        <v>1678</v>
      </c>
    </row>
    <row r="106" spans="1:16" ht="12.75">
      <c r="A106" s="18" t="s">
        <v>37</v>
      </c>
      <c s="23" t="s">
        <v>135</v>
      </c>
      <c s="23" t="s">
        <v>2309</v>
      </c>
      <c s="18" t="s">
        <v>45</v>
      </c>
      <c s="24" t="s">
        <v>2310</v>
      </c>
      <c s="25" t="s">
        <v>165</v>
      </c>
      <c s="26">
        <v>153.6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2311</v>
      </c>
    </row>
    <row r="108" spans="1:5" ht="12.75">
      <c r="A108" s="30" t="s">
        <v>44</v>
      </c>
      <c r="E108" s="31" t="s">
        <v>2312</v>
      </c>
    </row>
    <row r="109" spans="1:5" ht="38.25">
      <c r="A109" t="s">
        <v>46</v>
      </c>
      <c r="E109" s="29" t="s">
        <v>1688</v>
      </c>
    </row>
    <row r="110" spans="1:16" ht="12.75">
      <c r="A110" s="18" t="s">
        <v>37</v>
      </c>
      <c s="23" t="s">
        <v>140</v>
      </c>
      <c s="23" t="s">
        <v>1697</v>
      </c>
      <c s="18" t="s">
        <v>45</v>
      </c>
      <c s="24" t="s">
        <v>1698</v>
      </c>
      <c s="25" t="s">
        <v>165</v>
      </c>
      <c s="26">
        <v>278.4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2313</v>
      </c>
    </row>
    <row r="112" spans="1:5" ht="12.75">
      <c r="A112" s="30" t="s">
        <v>44</v>
      </c>
      <c r="E112" s="31" t="s">
        <v>2314</v>
      </c>
    </row>
    <row r="113" spans="1:5" ht="51">
      <c r="A113" t="s">
        <v>46</v>
      </c>
      <c r="E113" s="29" t="s">
        <v>500</v>
      </c>
    </row>
    <row r="114" spans="1:16" ht="12.75">
      <c r="A114" s="18" t="s">
        <v>37</v>
      </c>
      <c s="23" t="s">
        <v>318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2315</v>
      </c>
    </row>
    <row r="116" spans="1:5" ht="12.75">
      <c r="A116" s="30" t="s">
        <v>44</v>
      </c>
      <c r="E116" s="31" t="s">
        <v>2316</v>
      </c>
    </row>
    <row r="117" spans="1:5" ht="51">
      <c r="A117" t="s">
        <v>46</v>
      </c>
      <c r="E117" s="29" t="s">
        <v>500</v>
      </c>
    </row>
    <row r="118" spans="1:18" ht="12.75" customHeight="1">
      <c r="A118" s="5" t="s">
        <v>35</v>
      </c>
      <c s="5"/>
      <c s="35" t="s">
        <v>32</v>
      </c>
      <c s="5"/>
      <c s="21" t="s">
        <v>176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8" t="s">
        <v>37</v>
      </c>
      <c s="23" t="s">
        <v>324</v>
      </c>
      <c s="23" t="s">
        <v>1710</v>
      </c>
      <c s="18" t="s">
        <v>45</v>
      </c>
      <c s="24" t="s">
        <v>1711</v>
      </c>
      <c s="25" t="s">
        <v>196</v>
      </c>
      <c s="26">
        <v>192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2317</v>
      </c>
    </row>
    <row r="121" spans="1:5" ht="12.75">
      <c r="A121" s="30" t="s">
        <v>44</v>
      </c>
      <c r="E121" s="31" t="s">
        <v>2271</v>
      </c>
    </row>
    <row r="122" spans="1:5" ht="114.75">
      <c r="A122" t="s">
        <v>46</v>
      </c>
      <c r="E122" s="29" t="s">
        <v>1714</v>
      </c>
    </row>
    <row r="123" spans="1:16" ht="12.75">
      <c r="A123" s="18" t="s">
        <v>37</v>
      </c>
      <c s="23" t="s">
        <v>329</v>
      </c>
      <c s="23" t="s">
        <v>2318</v>
      </c>
      <c s="18" t="s">
        <v>45</v>
      </c>
      <c s="24" t="s">
        <v>2319</v>
      </c>
      <c s="25" t="s">
        <v>196</v>
      </c>
      <c s="26">
        <v>192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2320</v>
      </c>
    </row>
    <row r="125" spans="1:5" ht="12.75">
      <c r="A125" s="30" t="s">
        <v>44</v>
      </c>
      <c r="E125" s="31" t="s">
        <v>2271</v>
      </c>
    </row>
    <row r="126" spans="1:5" ht="38.25">
      <c r="A126" t="s">
        <v>46</v>
      </c>
      <c r="E126" s="29" t="s">
        <v>1296</v>
      </c>
    </row>
    <row r="127" spans="1:16" ht="12.75">
      <c r="A127" s="18" t="s">
        <v>37</v>
      </c>
      <c s="23" t="s">
        <v>333</v>
      </c>
      <c s="23" t="s">
        <v>2321</v>
      </c>
      <c s="18" t="s">
        <v>45</v>
      </c>
      <c s="24" t="s">
        <v>2322</v>
      </c>
      <c s="25" t="s">
        <v>89</v>
      </c>
      <c s="26">
        <v>16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2323</v>
      </c>
    </row>
    <row r="129" spans="1:5" ht="12.75">
      <c r="A129" s="30" t="s">
        <v>44</v>
      </c>
      <c r="E129" s="31" t="s">
        <v>2324</v>
      </c>
    </row>
    <row r="130" spans="1:5" ht="38.25">
      <c r="A130" t="s">
        <v>46</v>
      </c>
      <c r="E130" s="29" t="s">
        <v>1760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0+O9+O30+O59+O80+O89+O106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0+I9+I30+I59+I80+I89+I106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2325</v>
      </c>
      <c s="1"/>
      <c s="10" t="s">
        <v>2326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2258</v>
      </c>
      <c s="18" t="s">
        <v>45</v>
      </c>
      <c s="24" t="s">
        <v>2259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2327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1131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2328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2263</v>
      </c>
    </row>
    <row r="20" spans="1:5" ht="12.75">
      <c r="A20" s="30" t="s">
        <v>44</v>
      </c>
      <c r="E20" s="31" t="s">
        <v>2329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2330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2266</v>
      </c>
      <c s="18" t="s">
        <v>45</v>
      </c>
      <c s="24" t="s">
        <v>2267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2331</v>
      </c>
    </row>
    <row r="29" spans="1:5" ht="280.5">
      <c r="A29" t="s">
        <v>46</v>
      </c>
      <c r="E29" s="29" t="s">
        <v>2269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2332</v>
      </c>
    </row>
    <row r="33" spans="1:5" ht="12.75">
      <c r="A33" s="30" t="s">
        <v>44</v>
      </c>
      <c r="E33" s="31" t="s">
        <v>2333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1496</v>
      </c>
      <c s="18" t="s">
        <v>45</v>
      </c>
      <c s="24" t="s">
        <v>1497</v>
      </c>
      <c s="25" t="s">
        <v>179</v>
      </c>
      <c s="26">
        <v>23.76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1498</v>
      </c>
    </row>
    <row r="37" spans="1:5" ht="12.75">
      <c r="A37" s="30" t="s">
        <v>44</v>
      </c>
      <c r="E37" s="31" t="s">
        <v>2334</v>
      </c>
    </row>
    <row r="38" spans="1:5" ht="51">
      <c r="A38" t="s">
        <v>46</v>
      </c>
      <c r="E38" s="29" t="s">
        <v>1500</v>
      </c>
    </row>
    <row r="39" spans="1:16" ht="12.75">
      <c r="A39" s="18" t="s">
        <v>37</v>
      </c>
      <c s="23" t="s">
        <v>67</v>
      </c>
      <c s="23" t="s">
        <v>2019</v>
      </c>
      <c s="18" t="s">
        <v>45</v>
      </c>
      <c s="24" t="s">
        <v>2020</v>
      </c>
      <c s="25" t="s">
        <v>179</v>
      </c>
      <c s="26">
        <v>102.817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42</v>
      </c>
      <c r="E40" s="29" t="s">
        <v>2335</v>
      </c>
    </row>
    <row r="41" spans="1:5" ht="12.75">
      <c r="A41" s="30" t="s">
        <v>44</v>
      </c>
      <c r="E41" s="31" t="s">
        <v>2336</v>
      </c>
    </row>
    <row r="42" spans="1:5" ht="409.5">
      <c r="A42" t="s">
        <v>46</v>
      </c>
      <c r="E42" s="29" t="s">
        <v>1509</v>
      </c>
    </row>
    <row r="43" spans="1:16" ht="12.75">
      <c r="A43" s="18" t="s">
        <v>37</v>
      </c>
      <c s="23" t="s">
        <v>32</v>
      </c>
      <c s="23" t="s">
        <v>1510</v>
      </c>
      <c s="18" t="s">
        <v>45</v>
      </c>
      <c s="24" t="s">
        <v>1511</v>
      </c>
      <c s="25" t="s">
        <v>149</v>
      </c>
      <c s="26">
        <v>11.995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2275</v>
      </c>
    </row>
    <row r="45" spans="1:5" ht="12.75">
      <c r="A45" s="30" t="s">
        <v>44</v>
      </c>
      <c r="E45" s="31" t="s">
        <v>2337</v>
      </c>
    </row>
    <row r="46" spans="1:5" ht="267.75">
      <c r="A46" t="s">
        <v>46</v>
      </c>
      <c r="E46" s="29" t="s">
        <v>1514</v>
      </c>
    </row>
    <row r="47" spans="1:16" ht="12.75">
      <c r="A47" s="18" t="s">
        <v>37</v>
      </c>
      <c s="23" t="s">
        <v>34</v>
      </c>
      <c s="23" t="s">
        <v>2338</v>
      </c>
      <c s="18" t="s">
        <v>45</v>
      </c>
      <c s="24" t="s">
        <v>2339</v>
      </c>
      <c s="25" t="s">
        <v>196</v>
      </c>
      <c s="26">
        <v>330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2340</v>
      </c>
    </row>
    <row r="49" spans="1:5" ht="12.75">
      <c r="A49" s="30" t="s">
        <v>44</v>
      </c>
      <c r="E49" s="31" t="s">
        <v>2341</v>
      </c>
    </row>
    <row r="50" spans="1:5" ht="191.25">
      <c r="A50" t="s">
        <v>46</v>
      </c>
      <c r="E50" s="29" t="s">
        <v>384</v>
      </c>
    </row>
    <row r="51" spans="1:16" ht="12.75">
      <c r="A51" s="18" t="s">
        <v>37</v>
      </c>
      <c s="23" t="s">
        <v>74</v>
      </c>
      <c s="23" t="s">
        <v>1532</v>
      </c>
      <c s="18" t="s">
        <v>45</v>
      </c>
      <c s="24" t="s">
        <v>1533</v>
      </c>
      <c s="25" t="s">
        <v>179</v>
      </c>
      <c s="26">
        <v>110.88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2342</v>
      </c>
    </row>
    <row r="53" spans="1:5" ht="12.75">
      <c r="A53" s="30" t="s">
        <v>44</v>
      </c>
      <c r="E53" s="31" t="s">
        <v>2343</v>
      </c>
    </row>
    <row r="54" spans="1:5" ht="369.75">
      <c r="A54" t="s">
        <v>46</v>
      </c>
      <c r="E54" s="29" t="s">
        <v>2283</v>
      </c>
    </row>
    <row r="55" spans="1:16" ht="12.75">
      <c r="A55" s="18" t="s">
        <v>37</v>
      </c>
      <c s="23" t="s">
        <v>79</v>
      </c>
      <c s="23" t="s">
        <v>1536</v>
      </c>
      <c s="18" t="s">
        <v>45</v>
      </c>
      <c s="24" t="s">
        <v>1537</v>
      </c>
      <c s="25" t="s">
        <v>149</v>
      </c>
      <c s="26">
        <v>16.632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25.5">
      <c r="A57" s="30" t="s">
        <v>44</v>
      </c>
      <c r="E57" s="31" t="s">
        <v>2344</v>
      </c>
    </row>
    <row r="58" spans="1:5" ht="267.75">
      <c r="A58" t="s">
        <v>46</v>
      </c>
      <c r="E58" s="29" t="s">
        <v>1540</v>
      </c>
    </row>
    <row r="59" spans="1:18" ht="12.75" customHeight="1">
      <c r="A59" s="5" t="s">
        <v>35</v>
      </c>
      <c s="5"/>
      <c s="35" t="s">
        <v>16</v>
      </c>
      <c s="5"/>
      <c s="21" t="s">
        <v>390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84</v>
      </c>
      <c s="23" t="s">
        <v>1551</v>
      </c>
      <c s="18" t="s">
        <v>45</v>
      </c>
      <c s="24" t="s">
        <v>1552</v>
      </c>
      <c s="25" t="s">
        <v>678</v>
      </c>
      <c s="26">
        <v>572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2345</v>
      </c>
    </row>
    <row r="62" spans="1:5" ht="12.75">
      <c r="A62" s="30" t="s">
        <v>44</v>
      </c>
      <c r="E62" s="31" t="s">
        <v>2346</v>
      </c>
    </row>
    <row r="63" spans="1:5" ht="25.5">
      <c r="A63" t="s">
        <v>46</v>
      </c>
      <c r="E63" s="29" t="s">
        <v>1555</v>
      </c>
    </row>
    <row r="64" spans="1:16" ht="12.75">
      <c r="A64" s="18" t="s">
        <v>37</v>
      </c>
      <c s="23" t="s">
        <v>86</v>
      </c>
      <c s="23" t="s">
        <v>392</v>
      </c>
      <c s="18" t="s">
        <v>45</v>
      </c>
      <c s="24" t="s">
        <v>2287</v>
      </c>
      <c s="25" t="s">
        <v>179</v>
      </c>
      <c s="26">
        <v>36.696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2347</v>
      </c>
    </row>
    <row r="66" spans="1:5" ht="12.75">
      <c r="A66" s="30" t="s">
        <v>44</v>
      </c>
      <c r="E66" s="31" t="s">
        <v>2348</v>
      </c>
    </row>
    <row r="67" spans="1:5" ht="382.5">
      <c r="A67" t="s">
        <v>46</v>
      </c>
      <c r="E67" s="29" t="s">
        <v>395</v>
      </c>
    </row>
    <row r="68" spans="1:16" ht="12.75">
      <c r="A68" s="18" t="s">
        <v>37</v>
      </c>
      <c s="23" t="s">
        <v>93</v>
      </c>
      <c s="23" t="s">
        <v>1558</v>
      </c>
      <c s="18" t="s">
        <v>45</v>
      </c>
      <c s="24" t="s">
        <v>1559</v>
      </c>
      <c s="25" t="s">
        <v>149</v>
      </c>
      <c s="26">
        <v>5.504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2290</v>
      </c>
    </row>
    <row r="70" spans="1:5" ht="12.75">
      <c r="A70" s="30" t="s">
        <v>44</v>
      </c>
      <c r="E70" s="31" t="s">
        <v>2349</v>
      </c>
    </row>
    <row r="71" spans="1:5" ht="242.25">
      <c r="A71" t="s">
        <v>46</v>
      </c>
      <c r="E71" s="29" t="s">
        <v>401</v>
      </c>
    </row>
    <row r="72" spans="1:16" ht="12.75">
      <c r="A72" s="18" t="s">
        <v>37</v>
      </c>
      <c s="23" t="s">
        <v>99</v>
      </c>
      <c s="23" t="s">
        <v>2082</v>
      </c>
      <c s="18" t="s">
        <v>45</v>
      </c>
      <c s="24" t="s">
        <v>2292</v>
      </c>
      <c s="25" t="s">
        <v>179</v>
      </c>
      <c s="26">
        <v>134.88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2350</v>
      </c>
    </row>
    <row r="74" spans="1:5" ht="38.25">
      <c r="A74" s="30" t="s">
        <v>44</v>
      </c>
      <c r="E74" s="31" t="s">
        <v>2351</v>
      </c>
    </row>
    <row r="75" spans="1:5" ht="369.75">
      <c r="A75" t="s">
        <v>46</v>
      </c>
      <c r="E75" s="29" t="s">
        <v>407</v>
      </c>
    </row>
    <row r="76" spans="1:16" ht="12.75">
      <c r="A76" s="18" t="s">
        <v>37</v>
      </c>
      <c s="23" t="s">
        <v>103</v>
      </c>
      <c s="23" t="s">
        <v>2090</v>
      </c>
      <c s="18" t="s">
        <v>45</v>
      </c>
      <c s="24" t="s">
        <v>2091</v>
      </c>
      <c s="25" t="s">
        <v>149</v>
      </c>
      <c s="26">
        <v>16.181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2295</v>
      </c>
    </row>
    <row r="78" spans="1:5" ht="12.75">
      <c r="A78" s="30" t="s">
        <v>44</v>
      </c>
      <c r="E78" s="31" t="s">
        <v>2352</v>
      </c>
    </row>
    <row r="79" spans="1:5" ht="267.75">
      <c r="A79" t="s">
        <v>46</v>
      </c>
      <c r="E79" s="29" t="s">
        <v>1540</v>
      </c>
    </row>
    <row r="80" spans="1:18" ht="12.75" customHeight="1">
      <c r="A80" s="5" t="s">
        <v>35</v>
      </c>
      <c s="5"/>
      <c s="35" t="s">
        <v>25</v>
      </c>
      <c s="5"/>
      <c s="21" t="s">
        <v>402</v>
      </c>
      <c s="5"/>
      <c s="5"/>
      <c s="5"/>
      <c s="36">
        <f>0+Q80</f>
      </c>
      <c r="O80">
        <f>0+R80</f>
      </c>
      <c r="Q80">
        <f>0+I81+I85</f>
      </c>
      <c>
        <f>0+O81+O85</f>
      </c>
    </row>
    <row r="81" spans="1:16" ht="12.75">
      <c r="A81" s="18" t="s">
        <v>37</v>
      </c>
      <c s="23" t="s">
        <v>107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2297</v>
      </c>
    </row>
    <row r="83" spans="1:5" ht="12.75">
      <c r="A83" s="30" t="s">
        <v>44</v>
      </c>
      <c r="E83" s="31" t="s">
        <v>2353</v>
      </c>
    </row>
    <row r="84" spans="1:5" ht="369.75">
      <c r="A84" t="s">
        <v>46</v>
      </c>
      <c r="E84" s="29" t="s">
        <v>407</v>
      </c>
    </row>
    <row r="85" spans="1:16" ht="12.75">
      <c r="A85" s="18" t="s">
        <v>37</v>
      </c>
      <c s="23" t="s">
        <v>111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2299</v>
      </c>
    </row>
    <row r="87" spans="1:5" ht="12.75">
      <c r="A87" s="30" t="s">
        <v>44</v>
      </c>
      <c r="E87" s="31" t="s">
        <v>2354</v>
      </c>
    </row>
    <row r="88" spans="1:5" ht="38.25">
      <c r="A88" t="s">
        <v>46</v>
      </c>
      <c r="E88" s="29" t="s">
        <v>354</v>
      </c>
    </row>
    <row r="89" spans="1:18" ht="12.75" customHeight="1">
      <c r="A89" s="5" t="s">
        <v>35</v>
      </c>
      <c s="5"/>
      <c s="35" t="s">
        <v>64</v>
      </c>
      <c s="5"/>
      <c s="21" t="s">
        <v>494</v>
      </c>
      <c s="5"/>
      <c s="5"/>
      <c s="5"/>
      <c s="36">
        <f>0+Q89</f>
      </c>
      <c r="O89">
        <f>0+R89</f>
      </c>
      <c r="Q89">
        <f>0+I90+I94+I98+I102</f>
      </c>
      <c>
        <f>0+O90+O94+O98+O102</f>
      </c>
    </row>
    <row r="90" spans="1:16" ht="25.5">
      <c r="A90" s="18" t="s">
        <v>37</v>
      </c>
      <c s="23" t="s">
        <v>115</v>
      </c>
      <c s="23" t="s">
        <v>1674</v>
      </c>
      <c s="18" t="s">
        <v>45</v>
      </c>
      <c s="24" t="s">
        <v>1675</v>
      </c>
      <c s="25" t="s">
        <v>165</v>
      </c>
      <c s="26">
        <v>26.835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42</v>
      </c>
      <c r="E91" s="29" t="s">
        <v>2355</v>
      </c>
    </row>
    <row r="92" spans="1:5" ht="38.25">
      <c r="A92" s="30" t="s">
        <v>44</v>
      </c>
      <c r="E92" s="31" t="s">
        <v>2356</v>
      </c>
    </row>
    <row r="93" spans="1:5" ht="191.25">
      <c r="A93" t="s">
        <v>46</v>
      </c>
      <c r="E93" s="29" t="s">
        <v>1678</v>
      </c>
    </row>
    <row r="94" spans="1:16" ht="12.75">
      <c r="A94" s="18" t="s">
        <v>37</v>
      </c>
      <c s="23" t="s">
        <v>120</v>
      </c>
      <c s="23" t="s">
        <v>2309</v>
      </c>
      <c s="18" t="s">
        <v>45</v>
      </c>
      <c s="24" t="s">
        <v>2310</v>
      </c>
      <c s="25" t="s">
        <v>165</v>
      </c>
      <c s="26">
        <v>224.8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2311</v>
      </c>
    </row>
    <row r="96" spans="1:5" ht="38.25">
      <c r="A96" s="30" t="s">
        <v>44</v>
      </c>
      <c r="E96" s="31" t="s">
        <v>2357</v>
      </c>
    </row>
    <row r="97" spans="1:5" ht="38.25">
      <c r="A97" t="s">
        <v>46</v>
      </c>
      <c r="E97" s="29" t="s">
        <v>1688</v>
      </c>
    </row>
    <row r="98" spans="1:16" ht="12.75">
      <c r="A98" s="18" t="s">
        <v>37</v>
      </c>
      <c s="23" t="s">
        <v>125</v>
      </c>
      <c s="23" t="s">
        <v>1697</v>
      </c>
      <c s="18" t="s">
        <v>45</v>
      </c>
      <c s="24" t="s">
        <v>1698</v>
      </c>
      <c s="25" t="s">
        <v>165</v>
      </c>
      <c s="26">
        <v>162.8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2313</v>
      </c>
    </row>
    <row r="100" spans="1:5" ht="12.75">
      <c r="A100" s="30" t="s">
        <v>44</v>
      </c>
      <c r="E100" s="31" t="s">
        <v>2358</v>
      </c>
    </row>
    <row r="101" spans="1:5" ht="51">
      <c r="A101" t="s">
        <v>46</v>
      </c>
      <c r="E101" s="29" t="s">
        <v>500</v>
      </c>
    </row>
    <row r="102" spans="1:16" ht="12.75">
      <c r="A102" s="18" t="s">
        <v>37</v>
      </c>
      <c s="23" t="s">
        <v>130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2315</v>
      </c>
    </row>
    <row r="104" spans="1:5" ht="12.75">
      <c r="A104" s="30" t="s">
        <v>44</v>
      </c>
      <c r="E104" s="31" t="s">
        <v>2359</v>
      </c>
    </row>
    <row r="105" spans="1:5" ht="51">
      <c r="A105" t="s">
        <v>46</v>
      </c>
      <c r="E105" s="29" t="s">
        <v>500</v>
      </c>
    </row>
    <row r="106" spans="1:18" ht="12.75" customHeight="1">
      <c r="A106" s="5" t="s">
        <v>35</v>
      </c>
      <c s="5"/>
      <c s="35" t="s">
        <v>32</v>
      </c>
      <c s="5"/>
      <c s="21" t="s">
        <v>176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18" t="s">
        <v>37</v>
      </c>
      <c s="23" t="s">
        <v>135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2360</v>
      </c>
    </row>
    <row r="109" spans="1:5" ht="12.75">
      <c r="A109" s="30" t="s">
        <v>44</v>
      </c>
      <c r="E109" s="31" t="s">
        <v>2361</v>
      </c>
    </row>
    <row r="110" spans="1:5" ht="127.5">
      <c r="A110" t="s">
        <v>46</v>
      </c>
      <c r="E110" s="29" t="s">
        <v>547</v>
      </c>
    </row>
    <row r="111" spans="1:16" ht="12.75">
      <c r="A111" s="18" t="s">
        <v>37</v>
      </c>
      <c s="23" t="s">
        <v>140</v>
      </c>
      <c s="23" t="s">
        <v>2362</v>
      </c>
      <c s="18" t="s">
        <v>45</v>
      </c>
      <c s="24" t="s">
        <v>2363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2364</v>
      </c>
    </row>
    <row r="114" spans="1:5" ht="51">
      <c r="A114" t="s">
        <v>46</v>
      </c>
      <c r="E114" s="29" t="s">
        <v>2365</v>
      </c>
    </row>
    <row r="115" spans="1:16" ht="12.75">
      <c r="A115" s="18" t="s">
        <v>37</v>
      </c>
      <c s="23" t="s">
        <v>318</v>
      </c>
      <c s="23" t="s">
        <v>2366</v>
      </c>
      <c s="18" t="s">
        <v>45</v>
      </c>
      <c s="24" t="s">
        <v>2367</v>
      </c>
      <c s="25" t="s">
        <v>196</v>
      </c>
      <c s="26">
        <v>55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2368</v>
      </c>
    </row>
    <row r="118" spans="1:5" ht="25.5">
      <c r="A118" t="s">
        <v>46</v>
      </c>
      <c r="E118" s="29" t="s">
        <v>2369</v>
      </c>
    </row>
    <row r="119" spans="1:16" ht="12.75">
      <c r="A119" s="18" t="s">
        <v>37</v>
      </c>
      <c s="23" t="s">
        <v>324</v>
      </c>
      <c s="23" t="s">
        <v>2318</v>
      </c>
      <c s="18" t="s">
        <v>45</v>
      </c>
      <c s="24" t="s">
        <v>2319</v>
      </c>
      <c s="25" t="s">
        <v>196</v>
      </c>
      <c s="26">
        <v>88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2370</v>
      </c>
    </row>
    <row r="121" spans="1:5" ht="12.75">
      <c r="A121" s="30" t="s">
        <v>44</v>
      </c>
      <c r="E121" s="31" t="s">
        <v>2361</v>
      </c>
    </row>
    <row r="122" spans="1:5" ht="38.25">
      <c r="A122" t="s">
        <v>46</v>
      </c>
      <c r="E122" s="29" t="s">
        <v>1296</v>
      </c>
    </row>
    <row r="123" spans="1:16" ht="12.75">
      <c r="A123" s="18" t="s">
        <v>37</v>
      </c>
      <c s="23" t="s">
        <v>329</v>
      </c>
      <c s="23" t="s">
        <v>2321</v>
      </c>
      <c s="18" t="s">
        <v>45</v>
      </c>
      <c s="24" t="s">
        <v>2322</v>
      </c>
      <c s="25" t="s">
        <v>89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2323</v>
      </c>
    </row>
    <row r="125" spans="1:5" ht="25.5">
      <c r="A125" s="30" t="s">
        <v>44</v>
      </c>
      <c r="E125" s="31" t="s">
        <v>2371</v>
      </c>
    </row>
    <row r="126" spans="1:5" ht="38.25">
      <c r="A126" t="s">
        <v>46</v>
      </c>
      <c r="E126" s="29" t="s">
        <v>1760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2372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2372</v>
      </c>
      <c s="5"/>
      <c s="14" t="s">
        <v>2373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2374</v>
      </c>
    </row>
    <row r="11" spans="1:5" ht="89.25">
      <c r="A11" s="30" t="s">
        <v>44</v>
      </c>
      <c r="E11" s="31" t="s">
        <v>2375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2376</v>
      </c>
    </row>
    <row r="15" spans="1:5" ht="12.75">
      <c r="A15" s="30" t="s">
        <v>44</v>
      </c>
      <c r="E15" s="31" t="s">
        <v>2377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1453</v>
      </c>
      <c s="18" t="s">
        <v>45</v>
      </c>
      <c s="24" t="s">
        <v>1454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1848</v>
      </c>
    </row>
    <row r="20" spans="1:5" ht="12.75">
      <c r="A20" s="30" t="s">
        <v>44</v>
      </c>
      <c r="E20" s="31" t="s">
        <v>2378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2379</v>
      </c>
    </row>
    <row r="24" spans="1:5" ht="191.25">
      <c r="A24" s="30" t="s">
        <v>44</v>
      </c>
      <c r="E24" s="31" t="s">
        <v>2380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2381</v>
      </c>
    </row>
    <row r="28" spans="1:5" ht="51">
      <c r="A28" s="30" t="s">
        <v>44</v>
      </c>
      <c r="E28" s="31" t="s">
        <v>2382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1028</v>
      </c>
      <c s="18" t="s">
        <v>45</v>
      </c>
      <c s="24" t="s">
        <v>1029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2383</v>
      </c>
    </row>
    <row r="32" spans="1:5" ht="127.5">
      <c r="A32" s="30" t="s">
        <v>44</v>
      </c>
      <c r="E32" s="31" t="s">
        <v>2384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1468</v>
      </c>
    </row>
    <row r="36" spans="1:5" ht="89.25">
      <c r="A36" s="30" t="s">
        <v>44</v>
      </c>
      <c r="E36" s="31" t="s">
        <v>2385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2386</v>
      </c>
    </row>
    <row r="40" spans="1:5" ht="63.75">
      <c r="A40" s="30" t="s">
        <v>44</v>
      </c>
      <c r="E40" s="31" t="s">
        <v>2387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2388</v>
      </c>
      <c s="18" t="s">
        <v>45</v>
      </c>
      <c s="24" t="s">
        <v>2389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2390</v>
      </c>
    </row>
    <row r="45" spans="1:5" ht="89.25">
      <c r="A45" s="30" t="s">
        <v>44</v>
      </c>
      <c r="E45" s="31" t="s">
        <v>2391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1492</v>
      </c>
      <c s="18" t="s">
        <v>45</v>
      </c>
      <c s="24" t="s">
        <v>1493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2392</v>
      </c>
    </row>
    <row r="49" spans="1:5" ht="114.75">
      <c r="A49" s="30" t="s">
        <v>44</v>
      </c>
      <c r="E49" s="31" t="s">
        <v>2393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1496</v>
      </c>
      <c s="18" t="s">
        <v>45</v>
      </c>
      <c s="24" t="s">
        <v>1497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1498</v>
      </c>
    </row>
    <row r="53" spans="1:5" ht="114.75">
      <c r="A53" s="30" t="s">
        <v>44</v>
      </c>
      <c r="E53" s="31" t="s">
        <v>2394</v>
      </c>
    </row>
    <row r="54" spans="1:5" ht="51">
      <c r="A54" t="s">
        <v>46</v>
      </c>
      <c r="E54" s="29" t="s">
        <v>1500</v>
      </c>
    </row>
    <row r="55" spans="1:16" ht="12.75">
      <c r="A55" s="18" t="s">
        <v>37</v>
      </c>
      <c s="23" t="s">
        <v>79</v>
      </c>
      <c s="23" t="s">
        <v>2395</v>
      </c>
      <c s="18" t="s">
        <v>45</v>
      </c>
      <c s="24" t="s">
        <v>2396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2397</v>
      </c>
    </row>
    <row r="57" spans="1:5" ht="102">
      <c r="A57" s="30" t="s">
        <v>44</v>
      </c>
      <c r="E57" s="31" t="s">
        <v>2398</v>
      </c>
    </row>
    <row r="58" spans="1:5" ht="51">
      <c r="A58" t="s">
        <v>46</v>
      </c>
      <c r="E58" s="29" t="s">
        <v>2399</v>
      </c>
    </row>
    <row r="59" spans="1:16" ht="12.75">
      <c r="A59" s="18" t="s">
        <v>37</v>
      </c>
      <c s="23" t="s">
        <v>84</v>
      </c>
      <c s="23" t="s">
        <v>2019</v>
      </c>
      <c s="18" t="s">
        <v>45</v>
      </c>
      <c s="24" t="s">
        <v>2020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2400</v>
      </c>
    </row>
    <row r="61" spans="1:5" ht="178.5">
      <c r="A61" s="30" t="s">
        <v>44</v>
      </c>
      <c r="E61" s="31" t="s">
        <v>2401</v>
      </c>
    </row>
    <row r="62" spans="1:5" ht="409.5">
      <c r="A62" t="s">
        <v>46</v>
      </c>
      <c r="E62" s="29" t="s">
        <v>1509</v>
      </c>
    </row>
    <row r="63" spans="1:16" ht="12.75">
      <c r="A63" s="18" t="s">
        <v>37</v>
      </c>
      <c s="23" t="s">
        <v>86</v>
      </c>
      <c s="23" t="s">
        <v>1510</v>
      </c>
      <c s="18" t="s">
        <v>45</v>
      </c>
      <c s="24" t="s">
        <v>1511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1512</v>
      </c>
    </row>
    <row r="65" spans="1:5" ht="12.75">
      <c r="A65" s="30" t="s">
        <v>44</v>
      </c>
      <c r="E65" s="31" t="s">
        <v>2402</v>
      </c>
    </row>
    <row r="66" spans="1:5" ht="267.75">
      <c r="A66" t="s">
        <v>46</v>
      </c>
      <c r="E66" s="29" t="s">
        <v>1514</v>
      </c>
    </row>
    <row r="67" spans="1:16" ht="12.75">
      <c r="A67" s="18" t="s">
        <v>37</v>
      </c>
      <c s="23" t="s">
        <v>93</v>
      </c>
      <c s="23" t="s">
        <v>2027</v>
      </c>
      <c s="18" t="s">
        <v>45</v>
      </c>
      <c s="24" t="s">
        <v>2028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2029</v>
      </c>
    </row>
    <row r="69" spans="1:5" ht="76.5">
      <c r="A69" s="30" t="s">
        <v>44</v>
      </c>
      <c r="E69" s="31" t="s">
        <v>2403</v>
      </c>
    </row>
    <row r="70" spans="1:5" ht="63.75">
      <c r="A70" t="s">
        <v>46</v>
      </c>
      <c r="E70" s="29" t="s">
        <v>2031</v>
      </c>
    </row>
    <row r="71" spans="1:16" ht="12.75">
      <c r="A71" s="18" t="s">
        <v>37</v>
      </c>
      <c s="23" t="s">
        <v>99</v>
      </c>
      <c s="23" t="s">
        <v>2032</v>
      </c>
      <c s="18" t="s">
        <v>45</v>
      </c>
      <c s="24" t="s">
        <v>2033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2404</v>
      </c>
    </row>
    <row r="73" spans="1:5" ht="127.5">
      <c r="A73" s="30" t="s">
        <v>44</v>
      </c>
      <c r="E73" s="31" t="s">
        <v>2405</v>
      </c>
    </row>
    <row r="74" spans="1:5" ht="63.75">
      <c r="A74" t="s">
        <v>46</v>
      </c>
      <c r="E74" s="29" t="s">
        <v>2031</v>
      </c>
    </row>
    <row r="75" spans="1:16" ht="12.75">
      <c r="A75" s="18" t="s">
        <v>37</v>
      </c>
      <c s="23" t="s">
        <v>103</v>
      </c>
      <c s="23" t="s">
        <v>2036</v>
      </c>
      <c s="18" t="s">
        <v>45</v>
      </c>
      <c s="24" t="s">
        <v>2037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2406</v>
      </c>
    </row>
    <row r="77" spans="1:5" ht="178.5">
      <c r="A77" s="30" t="s">
        <v>44</v>
      </c>
      <c r="E77" s="31" t="s">
        <v>2407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1528</v>
      </c>
      <c s="18" t="s">
        <v>45</v>
      </c>
      <c s="24" t="s">
        <v>1529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2408</v>
      </c>
    </row>
    <row r="81" spans="1:5" ht="114.75">
      <c r="A81" s="30" t="s">
        <v>44</v>
      </c>
      <c r="E81" s="31" t="s">
        <v>2409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1532</v>
      </c>
      <c s="18" t="s">
        <v>45</v>
      </c>
      <c s="24" t="s">
        <v>1533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2052</v>
      </c>
    </row>
    <row r="85" spans="1:5" ht="102">
      <c r="A85" s="30" t="s">
        <v>44</v>
      </c>
      <c r="E85" s="31" t="s">
        <v>2410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2058</v>
      </c>
      <c s="18" t="s">
        <v>45</v>
      </c>
      <c s="24" t="s">
        <v>2059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2065</v>
      </c>
    </row>
    <row r="89" spans="1:5" ht="76.5">
      <c r="A89" s="30" t="s">
        <v>44</v>
      </c>
      <c r="E89" s="31" t="s">
        <v>2411</v>
      </c>
    </row>
    <row r="90" spans="1:5" ht="153">
      <c r="A90" t="s">
        <v>46</v>
      </c>
      <c r="E90" s="29" t="s">
        <v>2062</v>
      </c>
    </row>
    <row r="91" spans="1:16" ht="12.75">
      <c r="A91" s="18" t="s">
        <v>37</v>
      </c>
      <c s="23" t="s">
        <v>120</v>
      </c>
      <c s="23" t="s">
        <v>2063</v>
      </c>
      <c s="18" t="s">
        <v>45</v>
      </c>
      <c s="24" t="s">
        <v>2064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2029</v>
      </c>
    </row>
    <row r="93" spans="1:5" ht="76.5">
      <c r="A93" s="30" t="s">
        <v>44</v>
      </c>
      <c r="E93" s="31" t="s">
        <v>2412</v>
      </c>
    </row>
    <row r="94" spans="1:5" ht="12.75">
      <c r="A94" t="s">
        <v>46</v>
      </c>
      <c r="E94" s="29" t="s">
        <v>2067</v>
      </c>
    </row>
    <row r="95" spans="1:16" ht="12.75">
      <c r="A95" s="18" t="s">
        <v>37</v>
      </c>
      <c s="23" t="s">
        <v>125</v>
      </c>
      <c s="23" t="s">
        <v>2068</v>
      </c>
      <c s="18" t="s">
        <v>45</v>
      </c>
      <c s="24" t="s">
        <v>2069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2413</v>
      </c>
    </row>
    <row r="97" spans="1:5" ht="114.75">
      <c r="A97" s="30" t="s">
        <v>44</v>
      </c>
      <c r="E97" s="31" t="s">
        <v>2414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2415</v>
      </c>
    </row>
    <row r="102" spans="1:5" ht="114.75">
      <c r="A102" s="30" t="s">
        <v>44</v>
      </c>
      <c r="E102" s="31" t="s">
        <v>2416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1558</v>
      </c>
      <c s="18" t="s">
        <v>45</v>
      </c>
      <c s="24" t="s">
        <v>1559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1560</v>
      </c>
    </row>
    <row r="106" spans="1:5" ht="12.75">
      <c r="A106" s="30" t="s">
        <v>44</v>
      </c>
      <c r="E106" s="31" t="s">
        <v>2417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2077</v>
      </c>
      <c s="18" t="s">
        <v>45</v>
      </c>
      <c s="24" t="s">
        <v>2078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2418</v>
      </c>
    </row>
    <row r="110" spans="1:5" ht="140.25">
      <c r="A110" s="30" t="s">
        <v>44</v>
      </c>
      <c r="E110" s="31" t="s">
        <v>2419</v>
      </c>
    </row>
    <row r="111" spans="1:5" ht="229.5">
      <c r="A111" t="s">
        <v>46</v>
      </c>
      <c r="E111" s="29" t="s">
        <v>2081</v>
      </c>
    </row>
    <row r="112" spans="1:16" ht="12.75">
      <c r="A112" s="18" t="s">
        <v>37</v>
      </c>
      <c s="23" t="s">
        <v>318</v>
      </c>
      <c s="23" t="s">
        <v>2086</v>
      </c>
      <c s="18" t="s">
        <v>45</v>
      </c>
      <c s="24" t="s">
        <v>2087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2420</v>
      </c>
    </row>
    <row r="114" spans="1:5" ht="140.25">
      <c r="A114" s="30" t="s">
        <v>44</v>
      </c>
      <c r="E114" s="31" t="s">
        <v>2421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2090</v>
      </c>
      <c s="18" t="s">
        <v>45</v>
      </c>
      <c s="24" t="s">
        <v>2091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2422</v>
      </c>
    </row>
    <row r="119" spans="1:5" ht="267.75">
      <c r="A119" t="s">
        <v>46</v>
      </c>
      <c r="E119" s="29" t="s">
        <v>1540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2423</v>
      </c>
    </row>
    <row r="123" spans="1:5" ht="38.25">
      <c r="A123" s="30" t="s">
        <v>44</v>
      </c>
      <c r="E123" s="31" t="s">
        <v>2424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1626</v>
      </c>
      <c s="18" t="s">
        <v>1470</v>
      </c>
      <c s="24" t="s">
        <v>1627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1911</v>
      </c>
    </row>
    <row r="127" spans="1:5" ht="114.75">
      <c r="A127" s="30" t="s">
        <v>44</v>
      </c>
      <c r="E127" s="31" t="s">
        <v>2425</v>
      </c>
    </row>
    <row r="128" spans="1:5" ht="369.75">
      <c r="A128" t="s">
        <v>46</v>
      </c>
      <c r="E128" s="29" t="s">
        <v>1630</v>
      </c>
    </row>
    <row r="129" spans="1:16" ht="12.75">
      <c r="A129" s="18" t="s">
        <v>37</v>
      </c>
      <c s="23" t="s">
        <v>337</v>
      </c>
      <c s="23" t="s">
        <v>1626</v>
      </c>
      <c s="18" t="s">
        <v>1473</v>
      </c>
      <c s="24" t="s">
        <v>1627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2426</v>
      </c>
    </row>
    <row r="131" spans="1:5" ht="127.5">
      <c r="A131" s="30" t="s">
        <v>44</v>
      </c>
      <c r="E131" s="31" t="s">
        <v>2427</v>
      </c>
    </row>
    <row r="132" spans="1:5" ht="369.75">
      <c r="A132" t="s">
        <v>46</v>
      </c>
      <c r="E132" s="29" t="s">
        <v>1630</v>
      </c>
    </row>
    <row r="133" spans="1:16" ht="12.75">
      <c r="A133" s="18" t="s">
        <v>37</v>
      </c>
      <c s="23" t="s">
        <v>344</v>
      </c>
      <c s="23" t="s">
        <v>1631</v>
      </c>
      <c s="18" t="s">
        <v>45</v>
      </c>
      <c s="24" t="s">
        <v>1632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2428</v>
      </c>
    </row>
    <row r="135" spans="1:5" ht="114.75">
      <c r="A135" s="30" t="s">
        <v>44</v>
      </c>
      <c r="E135" s="31" t="s">
        <v>2429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1689</v>
      </c>
      <c s="18" t="s">
        <v>45</v>
      </c>
      <c s="24" t="s">
        <v>1690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2430</v>
      </c>
    </row>
    <row r="140" spans="1:5" ht="114.75">
      <c r="A140" s="30" t="s">
        <v>44</v>
      </c>
      <c r="E140" s="31" t="s">
        <v>2431</v>
      </c>
    </row>
    <row r="141" spans="1:5" ht="38.25">
      <c r="A141" t="s">
        <v>46</v>
      </c>
      <c r="E141" s="29" t="s">
        <v>1688</v>
      </c>
    </row>
    <row r="142" spans="1:16" ht="12.75">
      <c r="A142" s="18" t="s">
        <v>37</v>
      </c>
      <c s="23" t="s">
        <v>355</v>
      </c>
      <c s="23" t="s">
        <v>1693</v>
      </c>
      <c s="18" t="s">
        <v>45</v>
      </c>
      <c s="24" t="s">
        <v>1694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2432</v>
      </c>
    </row>
    <row r="144" spans="1:5" ht="114.75">
      <c r="A144" s="30" t="s">
        <v>44</v>
      </c>
      <c r="E144" s="31" t="s">
        <v>2433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2434</v>
      </c>
    </row>
    <row r="148" spans="1:5" ht="114.75">
      <c r="A148" s="30" t="s">
        <v>44</v>
      </c>
      <c r="E148" s="31" t="s">
        <v>2435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2436</v>
      </c>
      <c s="18" t="s">
        <v>45</v>
      </c>
      <c s="24" t="s">
        <v>2437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2438</v>
      </c>
    </row>
    <row r="153" spans="1:5" ht="38.25">
      <c r="A153" s="30" t="s">
        <v>44</v>
      </c>
      <c r="E153" s="31" t="s">
        <v>2439</v>
      </c>
    </row>
    <row r="154" spans="1:5" ht="409.5">
      <c r="A154" t="s">
        <v>46</v>
      </c>
      <c r="E154" s="29" t="s">
        <v>2440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1717</v>
      </c>
      <c s="18" t="s">
        <v>45</v>
      </c>
      <c s="24" t="s">
        <v>1718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2441</v>
      </c>
    </row>
    <row r="158" spans="1:5" ht="114.75">
      <c r="A158" s="30" t="s">
        <v>44</v>
      </c>
      <c r="E158" s="31" t="s">
        <v>2442</v>
      </c>
    </row>
    <row r="159" spans="1:5" ht="38.25">
      <c r="A159" t="s">
        <v>46</v>
      </c>
      <c r="E159" s="29" t="s">
        <v>1721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2443</v>
      </c>
    </row>
    <row r="162" spans="1:5" ht="114.75">
      <c r="A162" s="30" t="s">
        <v>44</v>
      </c>
      <c r="E162" s="31" t="s">
        <v>2444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2217</v>
      </c>
    </row>
    <row r="166" spans="1:5" ht="127.5">
      <c r="A166" s="30" t="s">
        <v>44</v>
      </c>
      <c r="E166" s="31" t="s">
        <v>2445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2446</v>
      </c>
      <c s="18" t="s">
        <v>45</v>
      </c>
      <c s="24" t="s">
        <v>2447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2448</v>
      </c>
    </row>
    <row r="170" spans="1:5" ht="12.75">
      <c r="A170" s="30" t="s">
        <v>44</v>
      </c>
      <c r="E170" s="31" t="s">
        <v>2449</v>
      </c>
    </row>
    <row r="171" spans="1:5" ht="25.5">
      <c r="A171" t="s">
        <v>46</v>
      </c>
      <c r="E171" s="29" t="s">
        <v>2450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0+O8+O13+O58+O67+O108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2451</v>
      </c>
      <c s="32">
        <f>0+I8+I13+I58+I67+I108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2451</v>
      </c>
      <c s="5"/>
      <c s="14" t="s">
        <v>2452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2453</v>
      </c>
      <c s="18" t="s">
        <v>45</v>
      </c>
      <c s="24" t="s">
        <v>2454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2455</v>
      </c>
    </row>
    <row r="12" spans="1:5" ht="25.5">
      <c r="A12" t="s">
        <v>46</v>
      </c>
      <c r="E12" s="29" t="s">
        <v>2456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18" t="s">
        <v>37</v>
      </c>
      <c s="23" t="s">
        <v>17</v>
      </c>
      <c s="23" t="s">
        <v>2457</v>
      </c>
      <c s="18" t="s">
        <v>45</v>
      </c>
      <c s="24" t="s">
        <v>2458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2459</v>
      </c>
    </row>
    <row r="16" spans="1:5" ht="25.5">
      <c r="A16" s="30" t="s">
        <v>44</v>
      </c>
      <c r="E16" s="31" t="s">
        <v>2460</v>
      </c>
    </row>
    <row r="17" spans="1:5" ht="63.75">
      <c r="A17" t="s">
        <v>46</v>
      </c>
      <c r="E17" s="29" t="s">
        <v>2461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2462</v>
      </c>
    </row>
    <row r="20" spans="1:5" ht="51">
      <c r="A20" s="30" t="s">
        <v>44</v>
      </c>
      <c r="E20" s="31" t="s">
        <v>2463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52.6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2464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2465</v>
      </c>
    </row>
    <row r="28" spans="1:5" ht="25.5">
      <c r="A28" s="30" t="s">
        <v>44</v>
      </c>
      <c r="E28" s="31" t="s">
        <v>2466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2467</v>
      </c>
      <c s="18" t="s">
        <v>45</v>
      </c>
      <c s="24" t="s">
        <v>2468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2469</v>
      </c>
    </row>
    <row r="32" spans="1:5" ht="25.5">
      <c r="A32" s="30" t="s">
        <v>44</v>
      </c>
      <c r="E32" s="31" t="s">
        <v>2470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2471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2472</v>
      </c>
    </row>
    <row r="40" spans="1:5" ht="25.5">
      <c r="A40" s="30" t="s">
        <v>44</v>
      </c>
      <c r="E40" s="31" t="s">
        <v>2466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2473</v>
      </c>
    </row>
    <row r="44" spans="1:5" ht="25.5">
      <c r="A44" s="30" t="s">
        <v>44</v>
      </c>
      <c r="E44" s="31" t="s">
        <v>2474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893</v>
      </c>
      <c s="18" t="s">
        <v>45</v>
      </c>
      <c s="24" t="s">
        <v>894</v>
      </c>
      <c s="25" t="s">
        <v>179</v>
      </c>
      <c s="26">
        <v>36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2475</v>
      </c>
    </row>
    <row r="49" spans="1:5" ht="38.25">
      <c r="A49" t="s">
        <v>46</v>
      </c>
      <c r="E49" s="29" t="s">
        <v>896</v>
      </c>
    </row>
    <row r="50" spans="1:16" ht="12.75">
      <c r="A50" s="18" t="s">
        <v>37</v>
      </c>
      <c s="23" t="s">
        <v>74</v>
      </c>
      <c s="23" t="s">
        <v>1037</v>
      </c>
      <c s="18" t="s">
        <v>45</v>
      </c>
      <c s="24" t="s">
        <v>1038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2476</v>
      </c>
    </row>
    <row r="53" spans="1:5" ht="25.5">
      <c r="A53" t="s">
        <v>46</v>
      </c>
      <c r="E53" s="29" t="s">
        <v>1040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2476</v>
      </c>
    </row>
    <row r="57" spans="1:5" ht="38.25">
      <c r="A57" t="s">
        <v>46</v>
      </c>
      <c r="E57" s="29" t="s">
        <v>332</v>
      </c>
    </row>
    <row r="58" spans="1:18" ht="12.75" customHeight="1">
      <c r="A58" s="5" t="s">
        <v>35</v>
      </c>
      <c s="5"/>
      <c s="35" t="s">
        <v>25</v>
      </c>
      <c s="5"/>
      <c s="21" t="s">
        <v>402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37</v>
      </c>
      <c s="23" t="s">
        <v>84</v>
      </c>
      <c s="23" t="s">
        <v>1620</v>
      </c>
      <c s="18" t="s">
        <v>45</v>
      </c>
      <c s="24" t="s">
        <v>1621</v>
      </c>
      <c s="25" t="s">
        <v>179</v>
      </c>
      <c s="26">
        <v>12.4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2477</v>
      </c>
    </row>
    <row r="61" spans="1:5" ht="25.5">
      <c r="A61" s="30" t="s">
        <v>44</v>
      </c>
      <c r="E61" s="31" t="s">
        <v>2478</v>
      </c>
    </row>
    <row r="62" spans="1:5" ht="369.75">
      <c r="A62" t="s">
        <v>46</v>
      </c>
      <c r="E62" s="29" t="s">
        <v>407</v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2479</v>
      </c>
    </row>
    <row r="65" spans="1:5" ht="25.5">
      <c r="A65" s="30" t="s">
        <v>44</v>
      </c>
      <c r="E65" s="31" t="s">
        <v>2480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18" t="s">
        <v>37</v>
      </c>
      <c s="23" t="s">
        <v>93</v>
      </c>
      <c s="23" t="s">
        <v>2481</v>
      </c>
      <c s="18" t="s">
        <v>45</v>
      </c>
      <c s="24" t="s">
        <v>2482</v>
      </c>
      <c s="25" t="s">
        <v>196</v>
      </c>
      <c s="26">
        <v>39.9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2483</v>
      </c>
    </row>
    <row r="70" spans="1:5" ht="25.5">
      <c r="A70" s="30" t="s">
        <v>44</v>
      </c>
      <c r="E70" s="31" t="s">
        <v>2484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2485</v>
      </c>
      <c s="18" t="s">
        <v>45</v>
      </c>
      <c s="24" t="s">
        <v>2486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2487</v>
      </c>
    </row>
    <row r="74" spans="1:5" ht="25.5">
      <c r="A74" s="30" t="s">
        <v>44</v>
      </c>
      <c r="E74" s="31" t="s">
        <v>2488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2489</v>
      </c>
      <c s="18" t="s">
        <v>45</v>
      </c>
      <c s="24" t="s">
        <v>2490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2491</v>
      </c>
    </row>
    <row r="78" spans="1:5" ht="25.5">
      <c r="A78" s="30" t="s">
        <v>44</v>
      </c>
      <c r="E78" s="31" t="s">
        <v>2492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2493</v>
      </c>
      <c s="18" t="s">
        <v>45</v>
      </c>
      <c s="24" t="s">
        <v>2494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42</v>
      </c>
      <c r="E81" s="29" t="s">
        <v>2495</v>
      </c>
    </row>
    <row r="82" spans="1:5" ht="12.75">
      <c r="A82" s="30" t="s">
        <v>44</v>
      </c>
      <c r="E82" s="31" t="s">
        <v>2377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2496</v>
      </c>
      <c s="18" t="s">
        <v>45</v>
      </c>
      <c s="24" t="s">
        <v>2497</v>
      </c>
      <c s="25" t="s">
        <v>196</v>
      </c>
      <c s="26">
        <v>45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2498</v>
      </c>
    </row>
    <row r="86" spans="1:5" ht="12.75">
      <c r="A86" s="30" t="s">
        <v>44</v>
      </c>
      <c r="E86" s="31" t="s">
        <v>2499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2500</v>
      </c>
      <c s="18" t="s">
        <v>45</v>
      </c>
      <c s="24" t="s">
        <v>2501</v>
      </c>
      <c s="25" t="s">
        <v>196</v>
      </c>
      <c s="26">
        <v>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2502</v>
      </c>
    </row>
    <row r="91" spans="1:5" ht="51">
      <c r="A91" t="s">
        <v>46</v>
      </c>
      <c r="E91" s="29" t="s">
        <v>2503</v>
      </c>
    </row>
    <row r="92" spans="1:16" ht="12.75">
      <c r="A92" s="18" t="s">
        <v>37</v>
      </c>
      <c s="23" t="s">
        <v>120</v>
      </c>
      <c s="23" t="s">
        <v>2504</v>
      </c>
      <c s="18" t="s">
        <v>45</v>
      </c>
      <c s="24" t="s">
        <v>2505</v>
      </c>
      <c s="25" t="s">
        <v>196</v>
      </c>
      <c s="26">
        <v>40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25.5">
      <c r="A94" s="30" t="s">
        <v>44</v>
      </c>
      <c r="E94" s="31" t="s">
        <v>2506</v>
      </c>
    </row>
    <row r="95" spans="1:5" ht="38.25">
      <c r="A95" t="s">
        <v>46</v>
      </c>
      <c r="E95" s="29" t="s">
        <v>2507</v>
      </c>
    </row>
    <row r="96" spans="1:16" ht="12.75">
      <c r="A96" s="18" t="s">
        <v>37</v>
      </c>
      <c s="23" t="s">
        <v>125</v>
      </c>
      <c s="23" t="s">
        <v>1222</v>
      </c>
      <c s="18" t="s">
        <v>45</v>
      </c>
      <c s="24" t="s">
        <v>1223</v>
      </c>
      <c s="25" t="s">
        <v>89</v>
      </c>
      <c s="26">
        <v>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2508</v>
      </c>
    </row>
    <row r="98" spans="1:5" ht="12.75">
      <c r="A98" s="30" t="s">
        <v>44</v>
      </c>
      <c r="E98" s="31" t="s">
        <v>2509</v>
      </c>
    </row>
    <row r="99" spans="1:5" ht="51">
      <c r="A99" t="s">
        <v>46</v>
      </c>
      <c r="E99" s="29" t="s">
        <v>1225</v>
      </c>
    </row>
    <row r="100" spans="1:16" ht="12.75">
      <c r="A100" s="18" t="s">
        <v>37</v>
      </c>
      <c s="23" t="s">
        <v>130</v>
      </c>
      <c s="23" t="s">
        <v>2510</v>
      </c>
      <c s="18" t="s">
        <v>45</v>
      </c>
      <c s="24" t="s">
        <v>2511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2512</v>
      </c>
    </row>
    <row r="103" spans="1:5" ht="51">
      <c r="A103" t="s">
        <v>46</v>
      </c>
      <c r="E103" s="29" t="s">
        <v>2513</v>
      </c>
    </row>
    <row r="104" spans="1:16" ht="12.75">
      <c r="A104" s="18" t="s">
        <v>37</v>
      </c>
      <c s="23" t="s">
        <v>135</v>
      </c>
      <c s="23" t="s">
        <v>2514</v>
      </c>
      <c s="18" t="s">
        <v>45</v>
      </c>
      <c s="24" t="s">
        <v>2515</v>
      </c>
      <c s="25" t="s">
        <v>196</v>
      </c>
      <c s="26">
        <v>39.9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12.75">
      <c r="A106" s="30" t="s">
        <v>44</v>
      </c>
      <c r="E106" s="31" t="s">
        <v>2512</v>
      </c>
    </row>
    <row r="107" spans="1:5" ht="25.5">
      <c r="A107" t="s">
        <v>46</v>
      </c>
      <c r="E107" s="29" t="s">
        <v>2516</v>
      </c>
    </row>
    <row r="108" spans="1:18" ht="12.75" customHeight="1">
      <c r="A108" s="5" t="s">
        <v>35</v>
      </c>
      <c s="5"/>
      <c s="35" t="s">
        <v>32</v>
      </c>
      <c s="5"/>
      <c s="21" t="s">
        <v>176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25.5">
      <c r="A111" s="30" t="s">
        <v>44</v>
      </c>
      <c r="E111" s="31" t="s">
        <v>2517</v>
      </c>
    </row>
    <row r="112" spans="1:5" ht="102">
      <c r="A112" t="s">
        <v>46</v>
      </c>
      <c r="E112" s="29" t="s">
        <v>182</v>
      </c>
    </row>
    <row r="113" spans="1:16" ht="12.75">
      <c r="A113" s="18" t="s">
        <v>37</v>
      </c>
      <c s="23" t="s">
        <v>318</v>
      </c>
      <c s="23" t="s">
        <v>2518</v>
      </c>
      <c s="18" t="s">
        <v>45</v>
      </c>
      <c s="24" t="s">
        <v>2519</v>
      </c>
      <c s="25" t="s">
        <v>196</v>
      </c>
      <c s="26">
        <v>40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2520</v>
      </c>
    </row>
    <row r="115" spans="1:5" ht="25.5">
      <c r="A115" s="30" t="s">
        <v>44</v>
      </c>
      <c r="E115" s="31" t="s">
        <v>2521</v>
      </c>
    </row>
    <row r="116" spans="1:5" ht="76.5">
      <c r="A116" t="s">
        <v>46</v>
      </c>
      <c r="E116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2522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2522</v>
      </c>
      <c s="5"/>
      <c s="14" t="s">
        <v>2523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2453</v>
      </c>
      <c s="18" t="s">
        <v>45</v>
      </c>
      <c s="24" t="s">
        <v>2454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2524</v>
      </c>
    </row>
    <row r="12" spans="1:5" ht="25.5">
      <c r="A12" t="s">
        <v>46</v>
      </c>
      <c r="E12" s="29" t="s">
        <v>2456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2457</v>
      </c>
      <c s="18" t="s">
        <v>45</v>
      </c>
      <c s="24" t="s">
        <v>2458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2459</v>
      </c>
    </row>
    <row r="16" spans="1:5" ht="25.5">
      <c r="A16" s="30" t="s">
        <v>44</v>
      </c>
      <c r="E16" s="31" t="s">
        <v>2525</v>
      </c>
    </row>
    <row r="17" spans="1:5" ht="63.75">
      <c r="A17" t="s">
        <v>46</v>
      </c>
      <c r="E17" s="29" t="s">
        <v>2461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2462</v>
      </c>
    </row>
    <row r="20" spans="1:5" ht="51">
      <c r="A20" s="30" t="s">
        <v>44</v>
      </c>
      <c r="E20" s="31" t="s">
        <v>2526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2527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2528</v>
      </c>
    </row>
    <row r="28" spans="1:5" ht="25.5">
      <c r="A28" s="30" t="s">
        <v>44</v>
      </c>
      <c r="E28" s="31" t="s">
        <v>2529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2467</v>
      </c>
      <c s="18" t="s">
        <v>45</v>
      </c>
      <c s="24" t="s">
        <v>2468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2469</v>
      </c>
    </row>
    <row r="32" spans="1:5" ht="25.5">
      <c r="A32" s="30" t="s">
        <v>44</v>
      </c>
      <c r="E32" s="31" t="s">
        <v>2527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2530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2472</v>
      </c>
    </row>
    <row r="40" spans="1:5" ht="51">
      <c r="A40" s="30" t="s">
        <v>44</v>
      </c>
      <c r="E40" s="31" t="s">
        <v>2531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2473</v>
      </c>
    </row>
    <row r="44" spans="1:5" ht="25.5">
      <c r="A44" s="30" t="s">
        <v>44</v>
      </c>
      <c r="E44" s="31" t="s">
        <v>2532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893</v>
      </c>
      <c s="18" t="s">
        <v>45</v>
      </c>
      <c s="24" t="s">
        <v>894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2533</v>
      </c>
    </row>
    <row r="49" spans="1:5" ht="38.25">
      <c r="A49" t="s">
        <v>46</v>
      </c>
      <c r="E49" s="29" t="s">
        <v>896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1620</v>
      </c>
      <c s="18" t="s">
        <v>45</v>
      </c>
      <c s="24" t="s">
        <v>1621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2477</v>
      </c>
    </row>
    <row r="53" spans="1:5" ht="25.5">
      <c r="A53" s="30" t="s">
        <v>44</v>
      </c>
      <c r="E53" s="31" t="s">
        <v>2534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2479</v>
      </c>
    </row>
    <row r="57" spans="1:5" ht="25.5">
      <c r="A57" s="30" t="s">
        <v>44</v>
      </c>
      <c r="E57" s="31" t="s">
        <v>2535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2481</v>
      </c>
      <c s="18" t="s">
        <v>45</v>
      </c>
      <c s="24" t="s">
        <v>2482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2483</v>
      </c>
    </row>
    <row r="62" spans="1:5" ht="25.5">
      <c r="A62" s="30" t="s">
        <v>44</v>
      </c>
      <c r="E62" s="31" t="s">
        <v>2536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2537</v>
      </c>
      <c s="18" t="s">
        <v>45</v>
      </c>
      <c s="24" t="s">
        <v>2538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2539</v>
      </c>
    </row>
    <row r="66" spans="1:5" ht="12.75">
      <c r="A66" s="30" t="s">
        <v>44</v>
      </c>
      <c r="E66" s="31" t="s">
        <v>2540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2541</v>
      </c>
      <c s="18" t="s">
        <v>45</v>
      </c>
      <c s="24" t="s">
        <v>2486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2542</v>
      </c>
    </row>
    <row r="70" spans="1:5" ht="12.75">
      <c r="A70" s="30" t="s">
        <v>44</v>
      </c>
      <c r="E70" s="31" t="s">
        <v>2543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2485</v>
      </c>
      <c s="18" t="s">
        <v>45</v>
      </c>
      <c s="24" t="s">
        <v>2486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2487</v>
      </c>
    </row>
    <row r="74" spans="1:5" ht="25.5">
      <c r="A74" s="30" t="s">
        <v>44</v>
      </c>
      <c r="E74" s="31" t="s">
        <v>2488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2544</v>
      </c>
      <c s="18" t="s">
        <v>45</v>
      </c>
      <c s="24" t="s">
        <v>2545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2546</v>
      </c>
    </row>
    <row r="79" spans="1:5" ht="25.5">
      <c r="A79" t="s">
        <v>46</v>
      </c>
      <c r="E79" s="29" t="s">
        <v>2547</v>
      </c>
    </row>
    <row r="80" spans="1:16" ht="12.75">
      <c r="A80" s="18" t="s">
        <v>37</v>
      </c>
      <c s="23" t="s">
        <v>107</v>
      </c>
      <c s="23" t="s">
        <v>2548</v>
      </c>
      <c s="18" t="s">
        <v>45</v>
      </c>
      <c s="24" t="s">
        <v>2549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2546</v>
      </c>
    </row>
    <row r="83" spans="1:5" ht="25.5">
      <c r="A83" t="s">
        <v>46</v>
      </c>
      <c r="E83" s="29" t="s">
        <v>2547</v>
      </c>
    </row>
    <row r="84" spans="1:16" ht="12.75">
      <c r="A84" s="18" t="s">
        <v>37</v>
      </c>
      <c s="23" t="s">
        <v>111</v>
      </c>
      <c s="23" t="s">
        <v>2489</v>
      </c>
      <c s="18" t="s">
        <v>45</v>
      </c>
      <c s="24" t="s">
        <v>2490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38.25">
      <c r="A85" s="28" t="s">
        <v>42</v>
      </c>
      <c r="E85" s="29" t="s">
        <v>2491</v>
      </c>
    </row>
    <row r="86" spans="1:5" ht="25.5">
      <c r="A86" s="30" t="s">
        <v>44</v>
      </c>
      <c r="E86" s="31" t="s">
        <v>2492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2493</v>
      </c>
      <c s="18" t="s">
        <v>45</v>
      </c>
      <c s="24" t="s">
        <v>2494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42</v>
      </c>
      <c r="E89" s="29" t="s">
        <v>2550</v>
      </c>
    </row>
    <row r="90" spans="1:5" ht="12.75">
      <c r="A90" s="30" t="s">
        <v>44</v>
      </c>
      <c r="E90" s="31" t="s">
        <v>2377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2496</v>
      </c>
      <c s="18" t="s">
        <v>45</v>
      </c>
      <c s="24" t="s">
        <v>2497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2498</v>
      </c>
    </row>
    <row r="94" spans="1:5" ht="12.75">
      <c r="A94" s="30" t="s">
        <v>44</v>
      </c>
      <c r="E94" s="31" t="s">
        <v>2551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2552</v>
      </c>
      <c s="18" t="s">
        <v>45</v>
      </c>
      <c s="24" t="s">
        <v>2553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2546</v>
      </c>
    </row>
    <row r="99" spans="1:5" ht="408">
      <c r="A99" t="s">
        <v>46</v>
      </c>
      <c r="E99" s="29" t="s">
        <v>2554</v>
      </c>
    </row>
    <row r="100" spans="1:16" ht="12.75">
      <c r="A100" s="18" t="s">
        <v>37</v>
      </c>
      <c s="23" t="s">
        <v>130</v>
      </c>
      <c s="23" t="s">
        <v>2555</v>
      </c>
      <c s="18" t="s">
        <v>45</v>
      </c>
      <c s="24" t="s">
        <v>2556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2557</v>
      </c>
    </row>
    <row r="102" spans="1:5" ht="12.75">
      <c r="A102" s="30" t="s">
        <v>44</v>
      </c>
      <c r="E102" s="31" t="s">
        <v>2546</v>
      </c>
    </row>
    <row r="103" spans="1:5" ht="38.25">
      <c r="A103" t="s">
        <v>46</v>
      </c>
      <c r="E103" s="29" t="s">
        <v>2507</v>
      </c>
    </row>
    <row r="104" spans="1:16" ht="12.75">
      <c r="A104" s="18" t="s">
        <v>37</v>
      </c>
      <c s="23" t="s">
        <v>135</v>
      </c>
      <c s="23" t="s">
        <v>2558</v>
      </c>
      <c s="18" t="s">
        <v>45</v>
      </c>
      <c s="24" t="s">
        <v>2559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2560</v>
      </c>
    </row>
    <row r="107" spans="1:5" ht="38.25">
      <c r="A107" t="s">
        <v>46</v>
      </c>
      <c r="E107" s="29" t="s">
        <v>2507</v>
      </c>
    </row>
    <row r="108" spans="1:16" ht="12.75">
      <c r="A108" s="18" t="s">
        <v>37</v>
      </c>
      <c s="23" t="s">
        <v>140</v>
      </c>
      <c s="23" t="s">
        <v>2500</v>
      </c>
      <c s="18" t="s">
        <v>45</v>
      </c>
      <c s="24" t="s">
        <v>2501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2561</v>
      </c>
    </row>
    <row r="111" spans="1:5" ht="51">
      <c r="A111" t="s">
        <v>46</v>
      </c>
      <c r="E111" s="29" t="s">
        <v>2503</v>
      </c>
    </row>
    <row r="112" spans="1:16" ht="12.75">
      <c r="A112" s="18" t="s">
        <v>37</v>
      </c>
      <c s="23" t="s">
        <v>318</v>
      </c>
      <c s="23" t="s">
        <v>2504</v>
      </c>
      <c s="18" t="s">
        <v>45</v>
      </c>
      <c s="24" t="s">
        <v>2505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2562</v>
      </c>
    </row>
    <row r="115" spans="1:5" ht="38.25">
      <c r="A115" t="s">
        <v>46</v>
      </c>
      <c r="E115" s="29" t="s">
        <v>2507</v>
      </c>
    </row>
    <row r="116" spans="1:16" ht="12.75">
      <c r="A116" s="18" t="s">
        <v>37</v>
      </c>
      <c s="23" t="s">
        <v>324</v>
      </c>
      <c s="23" t="s">
        <v>1222</v>
      </c>
      <c s="18" t="s">
        <v>45</v>
      </c>
      <c s="24" t="s">
        <v>1223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2508</v>
      </c>
    </row>
    <row r="118" spans="1:5" ht="12.75">
      <c r="A118" s="30" t="s">
        <v>44</v>
      </c>
      <c r="E118" s="31" t="s">
        <v>2509</v>
      </c>
    </row>
    <row r="119" spans="1:5" ht="51">
      <c r="A119" t="s">
        <v>46</v>
      </c>
      <c r="E119" s="29" t="s">
        <v>1225</v>
      </c>
    </row>
    <row r="120" spans="1:16" ht="12.75">
      <c r="A120" s="18" t="s">
        <v>37</v>
      </c>
      <c s="23" t="s">
        <v>329</v>
      </c>
      <c s="23" t="s">
        <v>2510</v>
      </c>
      <c s="18" t="s">
        <v>45</v>
      </c>
      <c s="24" t="s">
        <v>2511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2563</v>
      </c>
    </row>
    <row r="123" spans="1:5" ht="51">
      <c r="A123" t="s">
        <v>46</v>
      </c>
      <c r="E123" s="29" t="s">
        <v>2513</v>
      </c>
    </row>
    <row r="124" spans="1:16" ht="12.75">
      <c r="A124" s="18" t="s">
        <v>37</v>
      </c>
      <c s="23" t="s">
        <v>333</v>
      </c>
      <c s="23" t="s">
        <v>2514</v>
      </c>
      <c s="18" t="s">
        <v>45</v>
      </c>
      <c s="24" t="s">
        <v>2515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2563</v>
      </c>
    </row>
    <row r="127" spans="1:5" ht="25.5">
      <c r="A127" t="s">
        <v>46</v>
      </c>
      <c r="E127" s="29" t="s">
        <v>2516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2564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2518</v>
      </c>
      <c s="18" t="s">
        <v>45</v>
      </c>
      <c s="24" t="s">
        <v>2519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2520</v>
      </c>
    </row>
    <row r="135" spans="1:5" ht="25.5">
      <c r="A135" s="30" t="s">
        <v>44</v>
      </c>
      <c r="E135" s="31" t="s">
        <v>2565</v>
      </c>
    </row>
    <row r="136" spans="1:5" ht="76.5">
      <c r="A136" t="s">
        <v>46</v>
      </c>
      <c r="E136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2566</v>
      </c>
      <c s="32">
        <f>0+I8+I17+I66+I71+I128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2566</v>
      </c>
      <c s="5"/>
      <c s="14" t="s">
        <v>2567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2453</v>
      </c>
      <c s="18" t="s">
        <v>45</v>
      </c>
      <c s="24" t="s">
        <v>2454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2568</v>
      </c>
    </row>
    <row r="12" spans="1:5" ht="25.5">
      <c r="A12" t="s">
        <v>46</v>
      </c>
      <c r="E12" s="29" t="s">
        <v>2456</v>
      </c>
    </row>
    <row r="13" spans="1:16" ht="12.75">
      <c r="A13" s="18" t="s">
        <v>37</v>
      </c>
      <c s="23" t="s">
        <v>17</v>
      </c>
      <c s="23" t="s">
        <v>2569</v>
      </c>
      <c s="18" t="s">
        <v>45</v>
      </c>
      <c s="24" t="s">
        <v>2570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2571</v>
      </c>
    </row>
    <row r="15" spans="1:5" ht="25.5">
      <c r="A15" s="30" t="s">
        <v>44</v>
      </c>
      <c r="E15" s="31" t="s">
        <v>2572</v>
      </c>
    </row>
    <row r="16" spans="1:5" ht="25.5">
      <c r="A16" t="s">
        <v>46</v>
      </c>
      <c r="E16" s="29" t="s">
        <v>2456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2573</v>
      </c>
      <c s="18" t="s">
        <v>45</v>
      </c>
      <c s="24" t="s">
        <v>2574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2459</v>
      </c>
    </row>
    <row r="20" spans="1:5" ht="25.5">
      <c r="A20" s="30" t="s">
        <v>44</v>
      </c>
      <c r="E20" s="31" t="s">
        <v>2575</v>
      </c>
    </row>
    <row r="21" spans="1:5" ht="63.75">
      <c r="A21" t="s">
        <v>46</v>
      </c>
      <c r="E21" s="29" t="s">
        <v>2461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2576</v>
      </c>
    </row>
    <row r="24" spans="1:5" ht="25.5">
      <c r="A24" s="30" t="s">
        <v>44</v>
      </c>
      <c r="E24" s="31" t="s">
        <v>2577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27.75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2578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2528</v>
      </c>
    </row>
    <row r="32" spans="1:5" ht="25.5">
      <c r="A32" s="30" t="s">
        <v>44</v>
      </c>
      <c r="E32" s="31" t="s">
        <v>2579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2467</v>
      </c>
      <c s="18" t="s">
        <v>45</v>
      </c>
      <c s="24" t="s">
        <v>2468</v>
      </c>
      <c s="25" t="s">
        <v>179</v>
      </c>
      <c s="26">
        <v>16.5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2469</v>
      </c>
    </row>
    <row r="36" spans="1:5" ht="25.5">
      <c r="A36" s="30" t="s">
        <v>44</v>
      </c>
      <c r="E36" s="31" t="s">
        <v>2580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2581</v>
      </c>
      <c s="18" t="s">
        <v>45</v>
      </c>
      <c s="24" t="s">
        <v>2582</v>
      </c>
      <c s="25" t="s">
        <v>196</v>
      </c>
      <c s="26">
        <v>104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2583</v>
      </c>
    </row>
    <row r="41" spans="1:5" ht="25.5">
      <c r="A41" t="s">
        <v>46</v>
      </c>
      <c r="E41" s="29" t="s">
        <v>2584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27.75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2585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2472</v>
      </c>
    </row>
    <row r="48" spans="1:5" ht="25.5">
      <c r="A48" s="30" t="s">
        <v>44</v>
      </c>
      <c r="E48" s="31" t="s">
        <v>2579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2473</v>
      </c>
    </row>
    <row r="52" spans="1:5" ht="25.5">
      <c r="A52" s="30" t="s">
        <v>44</v>
      </c>
      <c r="E52" s="31" t="s">
        <v>2586</v>
      </c>
    </row>
    <row r="53" spans="1:5" ht="293.25">
      <c r="A53" t="s">
        <v>46</v>
      </c>
      <c r="E53" s="29" t="s">
        <v>309</v>
      </c>
    </row>
    <row r="54" spans="1:16" ht="12.75">
      <c r="A54" s="18" t="s">
        <v>37</v>
      </c>
      <c s="23" t="s">
        <v>79</v>
      </c>
      <c s="23" t="s">
        <v>893</v>
      </c>
      <c s="18" t="s">
        <v>45</v>
      </c>
      <c s="24" t="s">
        <v>894</v>
      </c>
      <c s="25" t="s">
        <v>179</v>
      </c>
      <c s="26">
        <v>11.25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2587</v>
      </c>
    </row>
    <row r="57" spans="1:5" ht="38.25">
      <c r="A57" t="s">
        <v>46</v>
      </c>
      <c r="E57" s="29" t="s">
        <v>896</v>
      </c>
    </row>
    <row r="58" spans="1:16" ht="12.75">
      <c r="A58" s="18" t="s">
        <v>37</v>
      </c>
      <c s="23" t="s">
        <v>84</v>
      </c>
      <c s="23" t="s">
        <v>1037</v>
      </c>
      <c s="18" t="s">
        <v>45</v>
      </c>
      <c s="24" t="s">
        <v>1038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2588</v>
      </c>
    </row>
    <row r="61" spans="1:5" ht="25.5">
      <c r="A61" t="s">
        <v>46</v>
      </c>
      <c r="E61" s="29" t="s">
        <v>1040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25.5">
      <c r="A64" s="30" t="s">
        <v>44</v>
      </c>
      <c r="E64" s="31" t="s">
        <v>2588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2479</v>
      </c>
    </row>
    <row r="69" spans="1:5" ht="25.5">
      <c r="A69" s="30" t="s">
        <v>44</v>
      </c>
      <c r="E69" s="31" t="s">
        <v>2589</v>
      </c>
    </row>
    <row r="70" spans="1:5" ht="38.25">
      <c r="A70" t="s">
        <v>46</v>
      </c>
      <c r="E70" s="29" t="s">
        <v>354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0+I72+I76+I80+I84+I88+I92+I96+I100+I104+I108+I112+I116+I120+I124</f>
      </c>
      <c>
        <f>0+O72+O76+O80+O84+O88+O92+O96+O100+O104+O108+O112+O116+O120+O124</f>
      </c>
    </row>
    <row r="72" spans="1:16" ht="12.75">
      <c r="A72" s="18" t="s">
        <v>37</v>
      </c>
      <c s="23" t="s">
        <v>99</v>
      </c>
      <c s="23" t="s">
        <v>2590</v>
      </c>
      <c s="18" t="s">
        <v>45</v>
      </c>
      <c s="24" t="s">
        <v>2591</v>
      </c>
      <c s="25" t="s">
        <v>196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2592</v>
      </c>
    </row>
    <row r="74" spans="1:5" ht="25.5">
      <c r="A74" s="30" t="s">
        <v>44</v>
      </c>
      <c r="E74" s="31" t="s">
        <v>2560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2537</v>
      </c>
      <c s="18" t="s">
        <v>45</v>
      </c>
      <c s="24" t="s">
        <v>2538</v>
      </c>
      <c s="25" t="s">
        <v>196</v>
      </c>
      <c s="26">
        <v>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2593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2594</v>
      </c>
      <c s="18" t="s">
        <v>45</v>
      </c>
      <c s="24" t="s">
        <v>2595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42</v>
      </c>
      <c r="E81" s="29" t="s">
        <v>2596</v>
      </c>
    </row>
    <row r="82" spans="1:5" ht="25.5">
      <c r="A82" s="30" t="s">
        <v>44</v>
      </c>
      <c r="E82" s="31" t="s">
        <v>2488</v>
      </c>
    </row>
    <row r="83" spans="1:5" ht="255">
      <c r="A83" t="s">
        <v>46</v>
      </c>
      <c r="E83" s="29" t="s">
        <v>516</v>
      </c>
    </row>
    <row r="84" spans="1:16" ht="12.75">
      <c r="A84" s="18" t="s">
        <v>37</v>
      </c>
      <c s="23" t="s">
        <v>111</v>
      </c>
      <c s="23" t="s">
        <v>2597</v>
      </c>
      <c s="18" t="s">
        <v>45</v>
      </c>
      <c s="24" t="s">
        <v>2598</v>
      </c>
      <c s="25" t="s">
        <v>196</v>
      </c>
      <c s="26">
        <v>104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2599</v>
      </c>
    </row>
    <row r="86" spans="1:5" ht="25.5">
      <c r="A86" s="30" t="s">
        <v>44</v>
      </c>
      <c r="E86" s="31" t="s">
        <v>2583</v>
      </c>
    </row>
    <row r="87" spans="1:5" ht="51">
      <c r="A87" t="s">
        <v>46</v>
      </c>
      <c r="E87" s="29" t="s">
        <v>2600</v>
      </c>
    </row>
    <row r="88" spans="1:16" ht="12.75">
      <c r="A88" s="18" t="s">
        <v>37</v>
      </c>
      <c s="23" t="s">
        <v>115</v>
      </c>
      <c s="23" t="s">
        <v>2601</v>
      </c>
      <c s="18" t="s">
        <v>45</v>
      </c>
      <c s="24" t="s">
        <v>2602</v>
      </c>
      <c s="25" t="s">
        <v>196</v>
      </c>
      <c s="26">
        <v>148.6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2603</v>
      </c>
    </row>
    <row r="90" spans="1:5" ht="25.5">
      <c r="A90" s="30" t="s">
        <v>44</v>
      </c>
      <c r="E90" s="31" t="s">
        <v>2604</v>
      </c>
    </row>
    <row r="91" spans="1:5" ht="255">
      <c r="A91" t="s">
        <v>46</v>
      </c>
      <c r="E91" s="29" t="s">
        <v>516</v>
      </c>
    </row>
    <row r="92" spans="1:16" ht="12.75">
      <c r="A92" s="18" t="s">
        <v>37</v>
      </c>
      <c s="23" t="s">
        <v>120</v>
      </c>
      <c s="23" t="s">
        <v>2489</v>
      </c>
      <c s="18" t="s">
        <v>45</v>
      </c>
      <c s="24" t="s">
        <v>2490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2605</v>
      </c>
    </row>
    <row r="94" spans="1:5" ht="25.5">
      <c r="A94" s="30" t="s">
        <v>44</v>
      </c>
      <c r="E94" s="31" t="s">
        <v>2606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2493</v>
      </c>
      <c s="18" t="s">
        <v>45</v>
      </c>
      <c s="24" t="s">
        <v>2494</v>
      </c>
      <c s="25" t="s">
        <v>61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42</v>
      </c>
      <c r="E97" s="29" t="s">
        <v>2607</v>
      </c>
    </row>
    <row r="98" spans="1:5" ht="12.75">
      <c r="A98" s="30" t="s">
        <v>44</v>
      </c>
      <c r="E98" s="31" t="s">
        <v>2377</v>
      </c>
    </row>
    <row r="99" spans="1:5" ht="12.75">
      <c r="A99" t="s">
        <v>46</v>
      </c>
      <c r="E99" s="29" t="s">
        <v>45</v>
      </c>
    </row>
    <row r="100" spans="1:16" ht="12.75">
      <c r="A100" s="18" t="s">
        <v>37</v>
      </c>
      <c s="23" t="s">
        <v>130</v>
      </c>
      <c s="23" t="s">
        <v>2608</v>
      </c>
      <c s="18" t="s">
        <v>45</v>
      </c>
      <c s="24" t="s">
        <v>2609</v>
      </c>
      <c s="25" t="s">
        <v>89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2610</v>
      </c>
    </row>
    <row r="102" spans="1:5" ht="12.75">
      <c r="A102" s="30" t="s">
        <v>44</v>
      </c>
      <c r="E102" s="31" t="s">
        <v>2377</v>
      </c>
    </row>
    <row r="103" spans="1:5" ht="408">
      <c r="A103" t="s">
        <v>46</v>
      </c>
      <c r="E103" s="29" t="s">
        <v>2554</v>
      </c>
    </row>
    <row r="104" spans="1:16" ht="12.75">
      <c r="A104" s="18" t="s">
        <v>37</v>
      </c>
      <c s="23" t="s">
        <v>135</v>
      </c>
      <c s="23" t="s">
        <v>2500</v>
      </c>
      <c s="18" t="s">
        <v>45</v>
      </c>
      <c s="24" t="s">
        <v>2501</v>
      </c>
      <c s="25" t="s">
        <v>196</v>
      </c>
      <c s="26">
        <v>157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2611</v>
      </c>
    </row>
    <row r="107" spans="1:5" ht="51">
      <c r="A107" t="s">
        <v>46</v>
      </c>
      <c r="E107" s="29" t="s">
        <v>2503</v>
      </c>
    </row>
    <row r="108" spans="1:16" ht="12.75">
      <c r="A108" s="18" t="s">
        <v>37</v>
      </c>
      <c s="23" t="s">
        <v>140</v>
      </c>
      <c s="23" t="s">
        <v>2504</v>
      </c>
      <c s="18" t="s">
        <v>45</v>
      </c>
      <c s="24" t="s">
        <v>2505</v>
      </c>
      <c s="25" t="s">
        <v>196</v>
      </c>
      <c s="26">
        <v>40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2506</v>
      </c>
    </row>
    <row r="111" spans="1:5" ht="38.25">
      <c r="A111" t="s">
        <v>46</v>
      </c>
      <c r="E111" s="29" t="s">
        <v>2507</v>
      </c>
    </row>
    <row r="112" spans="1:16" ht="12.75">
      <c r="A112" s="18" t="s">
        <v>37</v>
      </c>
      <c s="23" t="s">
        <v>318</v>
      </c>
      <c s="23" t="s">
        <v>2612</v>
      </c>
      <c s="18" t="s">
        <v>45</v>
      </c>
      <c s="24" t="s">
        <v>2613</v>
      </c>
      <c s="25" t="s">
        <v>89</v>
      </c>
      <c s="26">
        <v>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2508</v>
      </c>
    </row>
    <row r="114" spans="1:5" ht="12.75">
      <c r="A114" s="30" t="s">
        <v>44</v>
      </c>
      <c r="E114" s="31" t="s">
        <v>2593</v>
      </c>
    </row>
    <row r="115" spans="1:5" ht="51">
      <c r="A115" t="s">
        <v>46</v>
      </c>
      <c r="E115" s="29" t="s">
        <v>1225</v>
      </c>
    </row>
    <row r="116" spans="1:16" ht="12.75">
      <c r="A116" s="18" t="s">
        <v>37</v>
      </c>
      <c s="23" t="s">
        <v>324</v>
      </c>
      <c s="23" t="s">
        <v>2614</v>
      </c>
      <c s="18" t="s">
        <v>45</v>
      </c>
      <c s="24" t="s">
        <v>2615</v>
      </c>
      <c s="25" t="s">
        <v>89</v>
      </c>
      <c s="26">
        <v>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2508</v>
      </c>
    </row>
    <row r="118" spans="1:5" ht="12.75">
      <c r="A118" s="30" t="s">
        <v>44</v>
      </c>
      <c r="E118" s="31" t="s">
        <v>2546</v>
      </c>
    </row>
    <row r="119" spans="1:5" ht="51">
      <c r="A119" t="s">
        <v>46</v>
      </c>
      <c r="E119" s="29" t="s">
        <v>1225</v>
      </c>
    </row>
    <row r="120" spans="1:16" ht="12.75">
      <c r="A120" s="18" t="s">
        <v>37</v>
      </c>
      <c s="23" t="s">
        <v>329</v>
      </c>
      <c s="23" t="s">
        <v>2616</v>
      </c>
      <c s="18" t="s">
        <v>45</v>
      </c>
      <c s="24" t="s">
        <v>2617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2618</v>
      </c>
    </row>
    <row r="123" spans="1:5" ht="51">
      <c r="A123" t="s">
        <v>46</v>
      </c>
      <c r="E123" s="29" t="s">
        <v>2513</v>
      </c>
    </row>
    <row r="124" spans="1:16" ht="12.75">
      <c r="A124" s="18" t="s">
        <v>37</v>
      </c>
      <c s="23" t="s">
        <v>333</v>
      </c>
      <c s="23" t="s">
        <v>2619</v>
      </c>
      <c s="18" t="s">
        <v>45</v>
      </c>
      <c s="24" t="s">
        <v>2620</v>
      </c>
      <c s="25" t="s">
        <v>196</v>
      </c>
      <c s="26">
        <v>149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2618</v>
      </c>
    </row>
    <row r="127" spans="1:5" ht="25.5">
      <c r="A127" t="s">
        <v>46</v>
      </c>
      <c r="E127" s="29" t="s">
        <v>2516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0+I129+I133+I137</f>
      </c>
      <c>
        <f>0+O129+O133+O137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2621</v>
      </c>
    </row>
    <row r="131" spans="1:5" ht="25.5">
      <c r="A131" s="30" t="s">
        <v>44</v>
      </c>
      <c r="E131" s="31" t="s">
        <v>2622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2623</v>
      </c>
      <c s="18" t="s">
        <v>45</v>
      </c>
      <c s="24" t="s">
        <v>2624</v>
      </c>
      <c s="25" t="s">
        <v>196</v>
      </c>
      <c s="26">
        <v>57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2625</v>
      </c>
    </row>
    <row r="135" spans="1:5" ht="25.5">
      <c r="A135" s="30" t="s">
        <v>44</v>
      </c>
      <c r="E135" s="31" t="s">
        <v>2626</v>
      </c>
    </row>
    <row r="136" spans="1:5" ht="76.5">
      <c r="A136" t="s">
        <v>46</v>
      </c>
      <c r="E136" s="29" t="s">
        <v>961</v>
      </c>
    </row>
    <row r="137" spans="1:16" ht="12.75">
      <c r="A137" s="18" t="s">
        <v>37</v>
      </c>
      <c s="23" t="s">
        <v>349</v>
      </c>
      <c s="23" t="s">
        <v>2627</v>
      </c>
      <c s="18" t="s">
        <v>45</v>
      </c>
      <c s="24" t="s">
        <v>2628</v>
      </c>
      <c s="25" t="s">
        <v>196</v>
      </c>
      <c s="26">
        <v>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42</v>
      </c>
      <c r="E138" s="29" t="s">
        <v>2629</v>
      </c>
    </row>
    <row r="139" spans="1:5" ht="25.5">
      <c r="A139" s="30" t="s">
        <v>44</v>
      </c>
      <c r="E139" s="31" t="s">
        <v>2630</v>
      </c>
    </row>
    <row r="140" spans="1:5" ht="76.5">
      <c r="A140" t="s">
        <v>46</v>
      </c>
      <c r="E140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2631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2631</v>
      </c>
      <c s="5"/>
      <c s="14" t="s">
        <v>2632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2462</v>
      </c>
    </row>
    <row r="11" spans="1:5" ht="25.5">
      <c r="A11" s="30" t="s">
        <v>44</v>
      </c>
      <c r="E11" s="31" t="s">
        <v>2633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2634</v>
      </c>
    </row>
    <row r="15" spans="1:5" ht="25.5">
      <c r="A15" s="30" t="s">
        <v>44</v>
      </c>
      <c r="E15" s="31" t="s">
        <v>2635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2467</v>
      </c>
      <c s="18" t="s">
        <v>45</v>
      </c>
      <c s="24" t="s">
        <v>2468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2636</v>
      </c>
    </row>
    <row r="19" spans="1:5" ht="25.5">
      <c r="A19" s="30" t="s">
        <v>44</v>
      </c>
      <c r="E19" s="31" t="s">
        <v>2637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2638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2639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2640</v>
      </c>
    </row>
    <row r="31" spans="1:5" ht="25.5">
      <c r="A31" s="30" t="s">
        <v>44</v>
      </c>
      <c r="E31" s="31" t="s">
        <v>2641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893</v>
      </c>
      <c s="18" t="s">
        <v>45</v>
      </c>
      <c s="24" t="s">
        <v>894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2642</v>
      </c>
    </row>
    <row r="36" spans="1:5" ht="38.25">
      <c r="A36" t="s">
        <v>46</v>
      </c>
      <c r="E36" s="29" t="s">
        <v>896</v>
      </c>
    </row>
    <row r="37" spans="1:16" ht="12.75">
      <c r="A37" s="18" t="s">
        <v>37</v>
      </c>
      <c s="23" t="s">
        <v>67</v>
      </c>
      <c s="23" t="s">
        <v>1037</v>
      </c>
      <c s="18" t="s">
        <v>45</v>
      </c>
      <c s="24" t="s">
        <v>1038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2643</v>
      </c>
    </row>
    <row r="40" spans="1:5" ht="25.5">
      <c r="A40" t="s">
        <v>46</v>
      </c>
      <c r="E40" s="29" t="s">
        <v>1040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2643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2644</v>
      </c>
    </row>
    <row r="48" spans="1:5" ht="25.5">
      <c r="A48" s="30" t="s">
        <v>44</v>
      </c>
      <c r="E48" s="31" t="s">
        <v>2645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2646</v>
      </c>
      <c s="5"/>
      <c s="21" t="s">
        <v>2647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2648</v>
      </c>
      <c s="18" t="s">
        <v>45</v>
      </c>
      <c s="24" t="s">
        <v>2649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2377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2650</v>
      </c>
    </row>
    <row r="58" spans="1:5" ht="25.5">
      <c r="A58" s="30" t="s">
        <v>44</v>
      </c>
      <c r="E58" s="31" t="s">
        <v>2651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2652</v>
      </c>
      <c s="18" t="s">
        <v>45</v>
      </c>
      <c s="24" t="s">
        <v>2653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2654</v>
      </c>
    </row>
    <row r="62" spans="1:5" ht="25.5">
      <c r="A62" s="30" t="s">
        <v>44</v>
      </c>
      <c r="E62" s="31" t="s">
        <v>2630</v>
      </c>
    </row>
    <row r="63" spans="1:5" ht="25.5">
      <c r="A63" t="s">
        <v>46</v>
      </c>
      <c r="E63" s="29" t="s">
        <v>2547</v>
      </c>
    </row>
    <row r="64" spans="1:16" ht="12.75">
      <c r="A64" s="18" t="s">
        <v>37</v>
      </c>
      <c s="23" t="s">
        <v>86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2657</v>
      </c>
    </row>
    <row r="66" spans="1:5" ht="25.5">
      <c r="A66" s="30" t="s">
        <v>44</v>
      </c>
      <c r="E66" s="31" t="s">
        <v>2630</v>
      </c>
    </row>
    <row r="67" spans="1:5" ht="25.5">
      <c r="A67" t="s">
        <v>46</v>
      </c>
      <c r="E67" s="29" t="s">
        <v>2547</v>
      </c>
    </row>
    <row r="68" spans="1:16" ht="12.75">
      <c r="A68" s="18" t="s">
        <v>37</v>
      </c>
      <c s="23" t="s">
        <v>93</v>
      </c>
      <c s="23" t="s">
        <v>2658</v>
      </c>
      <c s="18" t="s">
        <v>45</v>
      </c>
      <c s="24" t="s">
        <v>2659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2630</v>
      </c>
    </row>
    <row r="71" spans="1:5" ht="25.5">
      <c r="A71" t="s">
        <v>46</v>
      </c>
      <c r="E71" s="29" t="s">
        <v>2547</v>
      </c>
    </row>
    <row r="72" spans="1:16" ht="12.75">
      <c r="A72" s="18" t="s">
        <v>37</v>
      </c>
      <c s="23" t="s">
        <v>99</v>
      </c>
      <c s="23" t="s">
        <v>2660</v>
      </c>
      <c s="18" t="s">
        <v>45</v>
      </c>
      <c s="24" t="s">
        <v>2661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2377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2558</v>
      </c>
      <c s="18" t="s">
        <v>45</v>
      </c>
      <c s="24" t="s">
        <v>2559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2630</v>
      </c>
    </row>
    <row r="79" spans="1:5" ht="38.25">
      <c r="A79" t="s">
        <v>46</v>
      </c>
      <c r="E79" s="29" t="s">
        <v>2507</v>
      </c>
    </row>
    <row r="80" spans="1:16" ht="12.75">
      <c r="A80" s="18" t="s">
        <v>37</v>
      </c>
      <c s="23" t="s">
        <v>107</v>
      </c>
      <c s="23" t="s">
        <v>2500</v>
      </c>
      <c s="18" t="s">
        <v>45</v>
      </c>
      <c s="24" t="s">
        <v>2501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2662</v>
      </c>
    </row>
    <row r="83" spans="1:5" ht="51">
      <c r="A83" t="s">
        <v>46</v>
      </c>
      <c r="E83" s="29" t="s">
        <v>2503</v>
      </c>
    </row>
    <row r="84" spans="1:16" ht="12.75">
      <c r="A84" s="18" t="s">
        <v>37</v>
      </c>
      <c s="23" t="s">
        <v>111</v>
      </c>
      <c s="23" t="s">
        <v>2504</v>
      </c>
      <c s="18" t="s">
        <v>45</v>
      </c>
      <c s="24" t="s">
        <v>2505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2663</v>
      </c>
    </row>
    <row r="87" spans="1:5" ht="38.25">
      <c r="A87" t="s">
        <v>46</v>
      </c>
      <c r="E87" s="29" t="s">
        <v>2507</v>
      </c>
    </row>
    <row r="88" spans="1:16" ht="12.75">
      <c r="A88" s="18" t="s">
        <v>37</v>
      </c>
      <c s="23" t="s">
        <v>115</v>
      </c>
      <c s="23" t="s">
        <v>2664</v>
      </c>
      <c s="18" t="s">
        <v>45</v>
      </c>
      <c s="24" t="s">
        <v>2665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2666</v>
      </c>
    </row>
    <row r="91" spans="1:5" ht="51">
      <c r="A91" t="s">
        <v>46</v>
      </c>
      <c r="E91" s="29" t="s">
        <v>2513</v>
      </c>
    </row>
    <row r="92" spans="1:16" ht="12.75">
      <c r="A92" s="18" t="s">
        <v>37</v>
      </c>
      <c s="23" t="s">
        <v>120</v>
      </c>
      <c s="23" t="s">
        <v>2667</v>
      </c>
      <c s="18" t="s">
        <v>45</v>
      </c>
      <c s="24" t="s">
        <v>2668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2666</v>
      </c>
    </row>
    <row r="95" spans="1:5" ht="25.5">
      <c r="A95" t="s">
        <v>46</v>
      </c>
      <c r="E95" s="29" t="s">
        <v>2516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2669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2669</v>
      </c>
      <c s="5"/>
      <c s="14" t="s">
        <v>2670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2453</v>
      </c>
      <c s="18" t="s">
        <v>45</v>
      </c>
      <c s="24" t="s">
        <v>2454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2671</v>
      </c>
    </row>
    <row r="12" spans="1:5" ht="25.5">
      <c r="A12" t="s">
        <v>46</v>
      </c>
      <c r="E12" s="29" t="s">
        <v>2456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2573</v>
      </c>
      <c s="18" t="s">
        <v>45</v>
      </c>
      <c s="24" t="s">
        <v>2574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2459</v>
      </c>
    </row>
    <row r="16" spans="1:5" ht="25.5">
      <c r="A16" s="30" t="s">
        <v>44</v>
      </c>
      <c r="E16" s="31" t="s">
        <v>2672</v>
      </c>
    </row>
    <row r="17" spans="1:5" ht="63.75">
      <c r="A17" t="s">
        <v>46</v>
      </c>
      <c r="E17" s="29" t="s">
        <v>2461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2634</v>
      </c>
    </row>
    <row r="20" spans="1:5" ht="25.5">
      <c r="A20" s="30" t="s">
        <v>44</v>
      </c>
      <c r="E20" s="31" t="s">
        <v>2673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2467</v>
      </c>
      <c s="18" t="s">
        <v>45</v>
      </c>
      <c s="24" t="s">
        <v>2468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2636</v>
      </c>
    </row>
    <row r="24" spans="1:5" ht="25.5">
      <c r="A24" s="30" t="s">
        <v>44</v>
      </c>
      <c r="E24" s="31" t="s">
        <v>2674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2675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2676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2473</v>
      </c>
    </row>
    <row r="36" spans="1:5" ht="25.5">
      <c r="A36" s="30" t="s">
        <v>44</v>
      </c>
      <c r="E36" s="31" t="s">
        <v>2677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1620</v>
      </c>
      <c s="18" t="s">
        <v>45</v>
      </c>
      <c s="24" t="s">
        <v>1621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2477</v>
      </c>
    </row>
    <row r="41" spans="1:5" ht="25.5">
      <c r="A41" s="30" t="s">
        <v>44</v>
      </c>
      <c r="E41" s="31" t="s">
        <v>2678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2479</v>
      </c>
    </row>
    <row r="45" spans="1:5" ht="25.5">
      <c r="A45" s="30" t="s">
        <v>44</v>
      </c>
      <c r="E45" s="31" t="s">
        <v>2679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2646</v>
      </c>
      <c s="5"/>
      <c s="21" t="s">
        <v>2647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2648</v>
      </c>
      <c s="18" t="s">
        <v>45</v>
      </c>
      <c s="24" t="s">
        <v>2649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2377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2680</v>
      </c>
      <c s="18" t="s">
        <v>45</v>
      </c>
      <c s="24" t="s">
        <v>2681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2682</v>
      </c>
    </row>
    <row r="55" spans="1:5" ht="25.5">
      <c r="A55" s="30" t="s">
        <v>44</v>
      </c>
      <c r="E55" s="31" t="s">
        <v>2630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2683</v>
      </c>
      <c s="18" t="s">
        <v>45</v>
      </c>
      <c s="24" t="s">
        <v>2684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2599</v>
      </c>
    </row>
    <row r="59" spans="1:5" ht="25.5">
      <c r="A59" s="30" t="s">
        <v>44</v>
      </c>
      <c r="E59" s="31" t="s">
        <v>2685</v>
      </c>
    </row>
    <row r="60" spans="1:5" ht="51">
      <c r="A60" t="s">
        <v>46</v>
      </c>
      <c r="E60" s="29" t="s">
        <v>2600</v>
      </c>
    </row>
    <row r="61" spans="1:16" ht="12.75">
      <c r="A61" s="18" t="s">
        <v>37</v>
      </c>
      <c s="23" t="s">
        <v>84</v>
      </c>
      <c s="23" t="s">
        <v>2686</v>
      </c>
      <c s="18" t="s">
        <v>45</v>
      </c>
      <c s="24" t="s">
        <v>2687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2688</v>
      </c>
    </row>
    <row r="63" spans="1:5" ht="25.5">
      <c r="A63" s="30" t="s">
        <v>44</v>
      </c>
      <c r="E63" s="31" t="s">
        <v>2689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2650</v>
      </c>
    </row>
    <row r="67" spans="1:5" ht="25.5">
      <c r="A67" s="30" t="s">
        <v>44</v>
      </c>
      <c r="E67" s="31" t="s">
        <v>2690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2691</v>
      </c>
      <c s="18" t="s">
        <v>45</v>
      </c>
      <c s="24" t="s">
        <v>2692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2685</v>
      </c>
    </row>
    <row r="72" spans="1:5" ht="242.25">
      <c r="A72" t="s">
        <v>46</v>
      </c>
      <c r="E72" s="29" t="s">
        <v>2169</v>
      </c>
    </row>
    <row r="73" spans="1:16" ht="12.75">
      <c r="A73" s="18" t="s">
        <v>37</v>
      </c>
      <c s="23" t="s">
        <v>99</v>
      </c>
      <c s="23" t="s">
        <v>2652</v>
      </c>
      <c s="18" t="s">
        <v>45</v>
      </c>
      <c s="24" t="s">
        <v>2653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2693</v>
      </c>
    </row>
    <row r="75" spans="1:5" ht="25.5">
      <c r="A75" s="30" t="s">
        <v>44</v>
      </c>
      <c r="E75" s="31" t="s">
        <v>2630</v>
      </c>
    </row>
    <row r="76" spans="1:5" ht="25.5">
      <c r="A76" t="s">
        <v>46</v>
      </c>
      <c r="E76" s="29" t="s">
        <v>2547</v>
      </c>
    </row>
    <row r="77" spans="1:16" ht="12.75">
      <c r="A77" s="18" t="s">
        <v>37</v>
      </c>
      <c s="23" t="s">
        <v>103</v>
      </c>
      <c s="23" t="s">
        <v>2694</v>
      </c>
      <c s="18" t="s">
        <v>45</v>
      </c>
      <c s="24" t="s">
        <v>2695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2696</v>
      </c>
    </row>
    <row r="79" spans="1:5" ht="25.5">
      <c r="A79" s="30" t="s">
        <v>44</v>
      </c>
      <c r="E79" s="31" t="s">
        <v>2630</v>
      </c>
    </row>
    <row r="80" spans="1:5" ht="25.5">
      <c r="A80" t="s">
        <v>46</v>
      </c>
      <c r="E80" s="29" t="s">
        <v>2547</v>
      </c>
    </row>
    <row r="81" spans="1:16" ht="12.75">
      <c r="A81" s="18" t="s">
        <v>37</v>
      </c>
      <c s="23" t="s">
        <v>107</v>
      </c>
      <c s="23" t="s">
        <v>2658</v>
      </c>
      <c s="18" t="s">
        <v>45</v>
      </c>
      <c s="24" t="s">
        <v>2659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2630</v>
      </c>
    </row>
    <row r="84" spans="1:5" ht="25.5">
      <c r="A84" t="s">
        <v>46</v>
      </c>
      <c r="E84" s="29" t="s">
        <v>2547</v>
      </c>
    </row>
    <row r="85" spans="1:16" ht="12.75">
      <c r="A85" s="18" t="s">
        <v>37</v>
      </c>
      <c s="23" t="s">
        <v>111</v>
      </c>
      <c s="23" t="s">
        <v>2489</v>
      </c>
      <c s="18" t="s">
        <v>45</v>
      </c>
      <c s="24" t="s">
        <v>2490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25.5">
      <c r="A86" s="28" t="s">
        <v>42</v>
      </c>
      <c r="E86" s="29" t="s">
        <v>2605</v>
      </c>
    </row>
    <row r="87" spans="1:5" ht="25.5">
      <c r="A87" s="30" t="s">
        <v>44</v>
      </c>
      <c r="E87" s="31" t="s">
        <v>2606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2493</v>
      </c>
      <c s="18" t="s">
        <v>45</v>
      </c>
      <c s="24" t="s">
        <v>2494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42</v>
      </c>
      <c r="E90" s="29" t="s">
        <v>2607</v>
      </c>
    </row>
    <row r="91" spans="1:5" ht="12.75">
      <c r="A91" s="30" t="s">
        <v>44</v>
      </c>
      <c r="E91" s="31" t="s">
        <v>2377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2660</v>
      </c>
      <c s="18" t="s">
        <v>45</v>
      </c>
      <c s="24" t="s">
        <v>2661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2377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2558</v>
      </c>
      <c s="18" t="s">
        <v>45</v>
      </c>
      <c s="24" t="s">
        <v>2559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2630</v>
      </c>
    </row>
    <row r="100" spans="1:5" ht="38.25">
      <c r="A100" t="s">
        <v>46</v>
      </c>
      <c r="E100" s="29" t="s">
        <v>2507</v>
      </c>
    </row>
    <row r="101" spans="1:16" ht="12.75">
      <c r="A101" s="18" t="s">
        <v>37</v>
      </c>
      <c s="23" t="s">
        <v>130</v>
      </c>
      <c s="23" t="s">
        <v>2500</v>
      </c>
      <c s="18" t="s">
        <v>45</v>
      </c>
      <c s="24" t="s">
        <v>2501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2697</v>
      </c>
    </row>
    <row r="104" spans="1:5" ht="51">
      <c r="A104" t="s">
        <v>46</v>
      </c>
      <c r="E104" s="29" t="s">
        <v>2503</v>
      </c>
    </row>
    <row r="105" spans="1:16" ht="12.75">
      <c r="A105" s="18" t="s">
        <v>37</v>
      </c>
      <c s="23" t="s">
        <v>135</v>
      </c>
      <c s="23" t="s">
        <v>2504</v>
      </c>
      <c s="18" t="s">
        <v>45</v>
      </c>
      <c s="24" t="s">
        <v>2505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2698</v>
      </c>
    </row>
    <row r="108" spans="1:5" ht="38.25">
      <c r="A108" t="s">
        <v>46</v>
      </c>
      <c r="E108" s="29" t="s">
        <v>2507</v>
      </c>
    </row>
    <row r="109" spans="1:16" ht="12.75">
      <c r="A109" s="18" t="s">
        <v>37</v>
      </c>
      <c s="23" t="s">
        <v>140</v>
      </c>
      <c s="23" t="s">
        <v>2699</v>
      </c>
      <c s="18" t="s">
        <v>45</v>
      </c>
      <c s="24" t="s">
        <v>2700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2508</v>
      </c>
    </row>
    <row r="111" spans="1:5" ht="12.75">
      <c r="A111" s="30" t="s">
        <v>44</v>
      </c>
      <c r="E111" s="31" t="s">
        <v>2546</v>
      </c>
    </row>
    <row r="112" spans="1:5" ht="51">
      <c r="A112" t="s">
        <v>46</v>
      </c>
      <c r="E112" s="29" t="s">
        <v>1225</v>
      </c>
    </row>
    <row r="113" spans="1:16" ht="12.75">
      <c r="A113" s="18" t="s">
        <v>37</v>
      </c>
      <c s="23" t="s">
        <v>318</v>
      </c>
      <c s="23" t="s">
        <v>2664</v>
      </c>
      <c s="18" t="s">
        <v>45</v>
      </c>
      <c s="24" t="s">
        <v>2665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2701</v>
      </c>
    </row>
    <row r="116" spans="1:5" ht="51">
      <c r="A116" t="s">
        <v>46</v>
      </c>
      <c r="E116" s="29" t="s">
        <v>2513</v>
      </c>
    </row>
    <row r="117" spans="1:16" ht="12.75">
      <c r="A117" s="18" t="s">
        <v>37</v>
      </c>
      <c s="23" t="s">
        <v>324</v>
      </c>
      <c s="23" t="s">
        <v>2702</v>
      </c>
      <c s="18" t="s">
        <v>45</v>
      </c>
      <c s="24" t="s">
        <v>2703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2689</v>
      </c>
    </row>
    <row r="120" spans="1:5" ht="51">
      <c r="A120" t="s">
        <v>46</v>
      </c>
      <c r="E120" s="29" t="s">
        <v>2513</v>
      </c>
    </row>
    <row r="121" spans="1:16" ht="12.75">
      <c r="A121" s="18" t="s">
        <v>37</v>
      </c>
      <c s="23" t="s">
        <v>329</v>
      </c>
      <c s="23" t="s">
        <v>2667</v>
      </c>
      <c s="18" t="s">
        <v>45</v>
      </c>
      <c s="24" t="s">
        <v>2668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2701</v>
      </c>
    </row>
    <row r="124" spans="1:5" ht="25.5">
      <c r="A124" t="s">
        <v>46</v>
      </c>
      <c r="E124" s="29" t="s">
        <v>2516</v>
      </c>
    </row>
    <row r="125" spans="1:16" ht="12.75">
      <c r="A125" s="18" t="s">
        <v>37</v>
      </c>
      <c s="23" t="s">
        <v>333</v>
      </c>
      <c s="23" t="s">
        <v>2704</v>
      </c>
      <c s="18" t="s">
        <v>45</v>
      </c>
      <c s="24" t="s">
        <v>2705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2689</v>
      </c>
    </row>
    <row r="128" spans="1:5" ht="25.5">
      <c r="A128" t="s">
        <v>46</v>
      </c>
      <c r="E128" s="29" t="s">
        <v>2516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2706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2707</v>
      </c>
      <c s="18" t="s">
        <v>45</v>
      </c>
      <c s="24" t="s">
        <v>2708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2709</v>
      </c>
    </row>
    <row r="136" spans="1:5" ht="25.5">
      <c r="A136" s="30" t="s">
        <v>44</v>
      </c>
      <c r="E136" s="31" t="s">
        <v>2710</v>
      </c>
    </row>
    <row r="137" spans="1:5" ht="76.5">
      <c r="A137" t="s">
        <v>46</v>
      </c>
      <c r="E137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0+O9+O14+O63+O80+O109+O146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2713</v>
      </c>
      <c s="32">
        <f>0+I9+I14+I63+I80+I109+I146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2711</v>
      </c>
      <c s="1"/>
      <c s="10" t="s">
        <v>2712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2713</v>
      </c>
      <c s="5"/>
      <c s="14" t="s">
        <v>2714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2715</v>
      </c>
    </row>
    <row r="12" spans="1:5" ht="51">
      <c r="A12" s="30" t="s">
        <v>44</v>
      </c>
      <c r="E12" s="31" t="s">
        <v>2716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2717</v>
      </c>
      <c s="18" t="s">
        <v>45</v>
      </c>
      <c s="24" t="s">
        <v>2718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2719</v>
      </c>
    </row>
    <row r="18" spans="1:5" ht="38.25">
      <c r="A18" t="s">
        <v>46</v>
      </c>
      <c r="E18" s="29" t="s">
        <v>2720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1310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2721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2722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2723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2724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2725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1028</v>
      </c>
      <c s="18" t="s">
        <v>45</v>
      </c>
      <c s="24" t="s">
        <v>1029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2726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2727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2728</v>
      </c>
    </row>
    <row r="49" spans="1:5" ht="153">
      <c r="A49" s="30" t="s">
        <v>44</v>
      </c>
      <c r="E49" s="31" t="s">
        <v>2729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2730</v>
      </c>
    </row>
    <row r="53" spans="1:5" ht="140.25">
      <c r="A53" s="30" t="s">
        <v>44</v>
      </c>
      <c r="E53" s="31" t="s">
        <v>2731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2732</v>
      </c>
    </row>
    <row r="57" spans="1:5" ht="63.75">
      <c r="A57" s="30" t="s">
        <v>44</v>
      </c>
      <c r="E57" s="31" t="s">
        <v>2733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2734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26.9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2735</v>
      </c>
    </row>
    <row r="66" spans="1:5" ht="25.5">
      <c r="A66" s="30" t="s">
        <v>44</v>
      </c>
      <c r="E66" s="31" t="s">
        <v>2736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2.25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702</v>
      </c>
    </row>
    <row r="70" spans="1:5" ht="12.75">
      <c r="A70" s="30" t="s">
        <v>44</v>
      </c>
      <c r="E70" s="31" t="s">
        <v>2737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416</v>
      </c>
    </row>
    <row r="74" spans="1:5" ht="102">
      <c r="A74" s="30" t="s">
        <v>44</v>
      </c>
      <c r="E74" s="31" t="s">
        <v>2738</v>
      </c>
    </row>
    <row r="75" spans="1:5" ht="38.25">
      <c r="A75" t="s">
        <v>46</v>
      </c>
      <c r="E75" s="29" t="s">
        <v>354</v>
      </c>
    </row>
    <row r="76" spans="1:16" ht="12.75">
      <c r="A76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2739</v>
      </c>
    </row>
    <row r="79" spans="1:5" ht="102">
      <c r="A79" t="s">
        <v>46</v>
      </c>
      <c r="E79" s="29" t="s">
        <v>428</v>
      </c>
    </row>
    <row r="80" spans="1:18" ht="12.75" customHeight="1">
      <c r="A80" s="5" t="s">
        <v>35</v>
      </c>
      <c s="5"/>
      <c s="35" t="s">
        <v>27</v>
      </c>
      <c s="5"/>
      <c s="21" t="s">
        <v>435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25.5">
      <c r="A81" s="18" t="s">
        <v>37</v>
      </c>
      <c s="23" t="s">
        <v>107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439</v>
      </c>
    </row>
    <row r="83" spans="1:5" ht="38.25">
      <c r="A83" s="30" t="s">
        <v>44</v>
      </c>
      <c r="E83" s="31" t="s">
        <v>2740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2741</v>
      </c>
    </row>
    <row r="87" spans="1:5" ht="38.25">
      <c r="A87" s="30" t="s">
        <v>44</v>
      </c>
      <c r="E87" s="31" t="s">
        <v>2742</v>
      </c>
    </row>
    <row r="88" spans="1:5" ht="51">
      <c r="A88" t="s">
        <v>46</v>
      </c>
      <c r="E88" s="29" t="s">
        <v>441</v>
      </c>
    </row>
    <row r="89" spans="1:16" ht="12.75">
      <c r="A89" s="18" t="s">
        <v>37</v>
      </c>
      <c s="23" t="s">
        <v>115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713</v>
      </c>
    </row>
    <row r="91" spans="1:5" ht="12.75">
      <c r="A91" s="30" t="s">
        <v>44</v>
      </c>
      <c r="E91" s="31" t="s">
        <v>2743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715</v>
      </c>
    </row>
    <row r="95" spans="1:5" ht="12.75">
      <c r="A95" s="30" t="s">
        <v>44</v>
      </c>
      <c r="E95" s="31" t="s">
        <v>2744</v>
      </c>
    </row>
    <row r="96" spans="1:5" ht="51">
      <c r="A96" t="s">
        <v>46</v>
      </c>
      <c r="E96" s="29" t="s">
        <v>462</v>
      </c>
    </row>
    <row r="97" spans="1:16" ht="12.75">
      <c r="A97" s="18" t="s">
        <v>37</v>
      </c>
      <c s="23" t="s">
        <v>125</v>
      </c>
      <c s="23" t="s">
        <v>802</v>
      </c>
      <c s="18" t="s">
        <v>45</v>
      </c>
      <c s="24" t="s">
        <v>803</v>
      </c>
      <c s="25" t="s">
        <v>165</v>
      </c>
      <c s="26">
        <v>28.1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2745</v>
      </c>
    </row>
    <row r="99" spans="1:5" ht="38.25">
      <c r="A99" s="30" t="s">
        <v>44</v>
      </c>
      <c r="E99" s="31" t="s">
        <v>2746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2747</v>
      </c>
    </row>
    <row r="103" spans="1:5" ht="38.25">
      <c r="A103" s="30" t="s">
        <v>44</v>
      </c>
      <c r="E103" s="31" t="s">
        <v>2748</v>
      </c>
    </row>
    <row r="104" spans="1:5" ht="140.25">
      <c r="A104" t="s">
        <v>46</v>
      </c>
      <c r="E104" s="29" t="s">
        <v>478</v>
      </c>
    </row>
    <row r="105" spans="1:16" ht="12.75">
      <c r="A105" s="18" t="s">
        <v>37</v>
      </c>
      <c s="23" t="s">
        <v>135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2749</v>
      </c>
    </row>
    <row r="107" spans="1:5" ht="38.25">
      <c r="A107" s="30" t="s">
        <v>44</v>
      </c>
      <c r="E107" s="31" t="s">
        <v>2750</v>
      </c>
    </row>
    <row r="108" spans="1:5" ht="140.25">
      <c r="A108" t="s">
        <v>46</v>
      </c>
      <c r="E108" s="29" t="s">
        <v>478</v>
      </c>
    </row>
    <row r="109" spans="1:18" ht="12.75" customHeight="1">
      <c r="A109" s="5" t="s">
        <v>35</v>
      </c>
      <c s="5"/>
      <c s="35" t="s">
        <v>67</v>
      </c>
      <c s="5"/>
      <c s="21" t="s">
        <v>501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37</v>
      </c>
      <c s="23" t="s">
        <v>140</v>
      </c>
      <c s="23" t="s">
        <v>2751</v>
      </c>
      <c s="18" t="s">
        <v>45</v>
      </c>
      <c s="24" t="s">
        <v>2752</v>
      </c>
      <c s="25" t="s">
        <v>196</v>
      </c>
      <c s="26">
        <v>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2753</v>
      </c>
    </row>
    <row r="112" spans="1:5" ht="12.75">
      <c r="A112" s="30" t="s">
        <v>44</v>
      </c>
      <c r="E112" s="31" t="s">
        <v>45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2754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2755</v>
      </c>
      <c s="18" t="s">
        <v>45</v>
      </c>
      <c s="24" t="s">
        <v>2756</v>
      </c>
      <c s="25" t="s">
        <v>196</v>
      </c>
      <c s="26">
        <v>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2757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2758</v>
      </c>
      <c s="18" t="s">
        <v>45</v>
      </c>
      <c s="24" t="s">
        <v>2759</v>
      </c>
      <c s="25" t="s">
        <v>196</v>
      </c>
      <c s="26">
        <v>299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2760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522</v>
      </c>
    </row>
    <row r="126" spans="1:16" ht="12.75">
      <c r="A126" s="18" t="s">
        <v>37</v>
      </c>
      <c s="23" t="s">
        <v>333</v>
      </c>
      <c s="23" t="s">
        <v>2761</v>
      </c>
      <c s="18" t="s">
        <v>45</v>
      </c>
      <c s="24" t="s">
        <v>2762</v>
      </c>
      <c s="25" t="s">
        <v>89</v>
      </c>
      <c s="26">
        <v>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45</v>
      </c>
    </row>
    <row r="129" spans="1:5" ht="255">
      <c r="A129" t="s">
        <v>46</v>
      </c>
      <c r="E129" s="29" t="s">
        <v>2763</v>
      </c>
    </row>
    <row r="130" spans="1:16" ht="12.75">
      <c r="A130" s="18" t="s">
        <v>37</v>
      </c>
      <c s="23" t="s">
        <v>337</v>
      </c>
      <c s="23" t="s">
        <v>2764</v>
      </c>
      <c s="18" t="s">
        <v>45</v>
      </c>
      <c s="24" t="s">
        <v>2765</v>
      </c>
      <c s="25" t="s">
        <v>89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2766</v>
      </c>
    </row>
    <row r="133" spans="1:5" ht="242.25">
      <c r="A133" t="s">
        <v>46</v>
      </c>
      <c r="E133" s="29" t="s">
        <v>2767</v>
      </c>
    </row>
    <row r="134" spans="1:16" ht="12.75">
      <c r="A134" s="18" t="s">
        <v>37</v>
      </c>
      <c s="23" t="s">
        <v>344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76.5">
      <c r="A137" t="s">
        <v>46</v>
      </c>
      <c r="E137" s="29" t="s">
        <v>537</v>
      </c>
    </row>
    <row r="138" spans="1:16" ht="12.75">
      <c r="A138" s="18" t="s">
        <v>37</v>
      </c>
      <c s="23" t="s">
        <v>349</v>
      </c>
      <c s="23" t="s">
        <v>2510</v>
      </c>
      <c s="18" t="s">
        <v>45</v>
      </c>
      <c s="24" t="s">
        <v>2511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51">
      <c r="A141" t="s">
        <v>46</v>
      </c>
      <c r="E141" s="29" t="s">
        <v>2513</v>
      </c>
    </row>
    <row r="142" spans="1:16" ht="12.75">
      <c r="A142" s="18" t="s">
        <v>37</v>
      </c>
      <c s="23" t="s">
        <v>355</v>
      </c>
      <c s="23" t="s">
        <v>2768</v>
      </c>
      <c s="18" t="s">
        <v>45</v>
      </c>
      <c s="24" t="s">
        <v>2769</v>
      </c>
      <c s="25" t="s">
        <v>196</v>
      </c>
      <c s="26">
        <v>299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25.5">
      <c r="A145" t="s">
        <v>46</v>
      </c>
      <c r="E145" s="29" t="s">
        <v>2770</v>
      </c>
    </row>
    <row r="146" spans="1:18" ht="12.75" customHeight="1">
      <c r="A146" s="5" t="s">
        <v>35</v>
      </c>
      <c s="5"/>
      <c s="35" t="s">
        <v>32</v>
      </c>
      <c s="5"/>
      <c s="21" t="s">
        <v>176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37</v>
      </c>
      <c s="23" t="s">
        <v>361</v>
      </c>
      <c s="23" t="s">
        <v>2771</v>
      </c>
      <c s="18" t="s">
        <v>45</v>
      </c>
      <c s="24" t="s">
        <v>2772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2773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2774</v>
      </c>
      <c s="18" t="s">
        <v>45</v>
      </c>
      <c s="24" t="s">
        <v>2775</v>
      </c>
      <c s="25" t="s">
        <v>89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2776</v>
      </c>
    </row>
    <row r="154" spans="1:5" ht="409.5">
      <c r="A154" t="s">
        <v>46</v>
      </c>
      <c r="E154" s="29" t="s">
        <v>641</v>
      </c>
    </row>
    <row r="155" spans="1:16" ht="12.75">
      <c r="A155" s="18" t="s">
        <v>37</v>
      </c>
      <c s="23" t="s">
        <v>373</v>
      </c>
      <c s="23" t="s">
        <v>1289</v>
      </c>
      <c s="18" t="s">
        <v>45</v>
      </c>
      <c s="24" t="s">
        <v>1290</v>
      </c>
      <c s="25" t="s">
        <v>196</v>
      </c>
      <c s="26">
        <v>40.4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38.25">
      <c r="A157" s="30" t="s">
        <v>44</v>
      </c>
      <c r="E157" s="31" t="s">
        <v>2777</v>
      </c>
    </row>
    <row r="158" spans="1:5" ht="25.5">
      <c r="A158" t="s">
        <v>46</v>
      </c>
      <c r="E158" s="29" t="s">
        <v>1292</v>
      </c>
    </row>
    <row r="159" spans="1:16" ht="12.75">
      <c r="A159" s="18" t="s">
        <v>37</v>
      </c>
      <c s="23" t="s">
        <v>379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180</v>
      </c>
    </row>
    <row r="161" spans="1:5" ht="12.75">
      <c r="A161" s="30" t="s">
        <v>44</v>
      </c>
      <c r="E161" s="31" t="s">
        <v>2778</v>
      </c>
    </row>
    <row r="162" spans="1:5" ht="102">
      <c r="A162" t="s">
        <v>46</v>
      </c>
      <c r="E162" s="29" t="s">
        <v>182</v>
      </c>
    </row>
    <row r="163" spans="1:16" ht="12.75">
      <c r="A163" s="18" t="s">
        <v>37</v>
      </c>
      <c s="23" t="s">
        <v>385</v>
      </c>
      <c s="23" t="s">
        <v>861</v>
      </c>
      <c s="18" t="s">
        <v>45</v>
      </c>
      <c s="24" t="s">
        <v>862</v>
      </c>
      <c s="25" t="s">
        <v>196</v>
      </c>
      <c s="26">
        <v>17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2779</v>
      </c>
    </row>
    <row r="166" spans="1:5" ht="114.75">
      <c r="A166" t="s">
        <v>46</v>
      </c>
      <c r="E166" s="29" t="s">
        <v>198</v>
      </c>
    </row>
    <row r="167" spans="1:16" ht="12.75">
      <c r="A167" s="18" t="s">
        <v>37</v>
      </c>
      <c s="23" t="s">
        <v>391</v>
      </c>
      <c s="23" t="s">
        <v>962</v>
      </c>
      <c s="18" t="s">
        <v>45</v>
      </c>
      <c s="24" t="s">
        <v>963</v>
      </c>
      <c s="25" t="s">
        <v>179</v>
      </c>
      <c s="26">
        <v>0.082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180</v>
      </c>
    </row>
    <row r="169" spans="1:5" ht="51">
      <c r="A169" s="30" t="s">
        <v>44</v>
      </c>
      <c r="E169" s="31" t="s">
        <v>2780</v>
      </c>
    </row>
    <row r="170" spans="1:5" ht="76.5">
      <c r="A170" t="s">
        <v>46</v>
      </c>
      <c r="E170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280.35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160883.44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65.7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8079.75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25.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25.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25.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0+O9+O14+O43+O60+O85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2781</v>
      </c>
      <c s="32">
        <f>0+I9+I14+I43+I60+I85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2711</v>
      </c>
      <c s="1"/>
      <c s="10" t="s">
        <v>2712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2781</v>
      </c>
      <c s="5"/>
      <c s="14" t="s">
        <v>2782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2783</v>
      </c>
    </row>
    <row r="12" spans="1:5" ht="12.75">
      <c r="A12" s="30" t="s">
        <v>44</v>
      </c>
      <c r="E12" s="31" t="s">
        <v>2784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2785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2786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2787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2788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2789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2790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2791</v>
      </c>
    </row>
    <row r="41" spans="1:5" ht="63.75">
      <c r="A41" s="30" t="s">
        <v>44</v>
      </c>
      <c r="E41" s="31" t="s">
        <v>2792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1.1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25.5">
      <c r="A46" s="30" t="s">
        <v>44</v>
      </c>
      <c r="E46" s="31" t="s">
        <v>2793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700</v>
      </c>
      <c s="18" t="s">
        <v>45</v>
      </c>
      <c s="24" t="s">
        <v>701</v>
      </c>
      <c s="25" t="s">
        <v>179</v>
      </c>
      <c s="26">
        <v>2.347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702</v>
      </c>
    </row>
    <row r="50" spans="1:5" ht="51">
      <c r="A50" s="30" t="s">
        <v>44</v>
      </c>
      <c r="E50" s="31" t="s">
        <v>2794</v>
      </c>
    </row>
    <row r="51" spans="1:5" ht="369.75">
      <c r="A51" t="s">
        <v>46</v>
      </c>
      <c r="E51" s="29" t="s">
        <v>407</v>
      </c>
    </row>
    <row r="52" spans="1:16" ht="12.75">
      <c r="A52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2795</v>
      </c>
    </row>
    <row r="54" spans="1:5" ht="51">
      <c r="A54" s="30" t="s">
        <v>44</v>
      </c>
      <c r="E54" s="31" t="s">
        <v>2796</v>
      </c>
    </row>
    <row r="55" spans="1:5" ht="38.25">
      <c r="A55" t="s">
        <v>46</v>
      </c>
      <c r="E55" s="29" t="s">
        <v>354</v>
      </c>
    </row>
    <row r="56" spans="1:16" ht="12.75">
      <c r="A56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45</v>
      </c>
    </row>
    <row r="58" spans="1:5" ht="12.75">
      <c r="A58" s="30" t="s">
        <v>44</v>
      </c>
      <c r="E58" s="31" t="s">
        <v>2797</v>
      </c>
    </row>
    <row r="59" spans="1:5" ht="102">
      <c r="A59" t="s">
        <v>46</v>
      </c>
      <c r="E59" s="29" t="s">
        <v>428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37</v>
      </c>
      <c s="23" t="s">
        <v>84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2798</v>
      </c>
    </row>
    <row r="63" spans="1:5" ht="12.75">
      <c r="A63" s="30" t="s">
        <v>44</v>
      </c>
      <c r="E63" s="31" t="s">
        <v>2799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2800</v>
      </c>
    </row>
    <row r="67" spans="1:5" ht="12.75">
      <c r="A67" s="30" t="s">
        <v>44</v>
      </c>
      <c r="E67" s="31" t="s">
        <v>2801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2802</v>
      </c>
      <c s="18" t="s">
        <v>45</v>
      </c>
      <c s="24" t="s">
        <v>2803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255">
      <c r="A72" t="s">
        <v>46</v>
      </c>
      <c r="E72" s="29" t="s">
        <v>2763</v>
      </c>
    </row>
    <row r="73" spans="1:16" ht="12.75">
      <c r="A73" s="18" t="s">
        <v>37</v>
      </c>
      <c s="23" t="s">
        <v>99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76.5">
      <c r="A76" t="s">
        <v>46</v>
      </c>
      <c r="E76" s="29" t="s">
        <v>537</v>
      </c>
    </row>
    <row r="77" spans="1:16" ht="12.75">
      <c r="A77" s="18" t="s">
        <v>37</v>
      </c>
      <c s="23" t="s">
        <v>103</v>
      </c>
      <c s="23" t="s">
        <v>2804</v>
      </c>
      <c s="18" t="s">
        <v>45</v>
      </c>
      <c s="24" t="s">
        <v>2805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51">
      <c r="A80" t="s">
        <v>46</v>
      </c>
      <c r="E80" s="29" t="s">
        <v>2513</v>
      </c>
    </row>
    <row r="81" spans="1:16" ht="12.75">
      <c r="A81" s="18" t="s">
        <v>37</v>
      </c>
      <c s="23" t="s">
        <v>107</v>
      </c>
      <c s="23" t="s">
        <v>2768</v>
      </c>
      <c s="18" t="s">
        <v>45</v>
      </c>
      <c s="24" t="s">
        <v>2769</v>
      </c>
      <c s="25" t="s">
        <v>196</v>
      </c>
      <c s="26">
        <v>111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12.75">
      <c r="A83" s="30" t="s">
        <v>44</v>
      </c>
      <c r="E83" s="31" t="s">
        <v>45</v>
      </c>
    </row>
    <row r="84" spans="1:5" ht="25.5">
      <c r="A84" t="s">
        <v>46</v>
      </c>
      <c r="E84" s="29" t="s">
        <v>2770</v>
      </c>
    </row>
    <row r="85" spans="1:18" ht="12.75" customHeight="1">
      <c r="A85" s="5" t="s">
        <v>35</v>
      </c>
      <c s="5"/>
      <c s="35" t="s">
        <v>32</v>
      </c>
      <c s="5"/>
      <c s="21" t="s">
        <v>176</v>
      </c>
      <c s="5"/>
      <c s="5"/>
      <c s="5"/>
      <c s="36">
        <f>0+Q85</f>
      </c>
      <c r="O85">
        <f>0+R85</f>
      </c>
      <c r="Q85">
        <f>0+I86+I90</f>
      </c>
      <c>
        <f>0+O86+O90</f>
      </c>
    </row>
    <row r="86" spans="1:16" ht="12.75">
      <c r="A86" s="18" t="s">
        <v>37</v>
      </c>
      <c s="23" t="s">
        <v>111</v>
      </c>
      <c s="23" t="s">
        <v>2806</v>
      </c>
      <c s="18" t="s">
        <v>45</v>
      </c>
      <c s="24" t="s">
        <v>2807</v>
      </c>
      <c s="25" t="s">
        <v>89</v>
      </c>
      <c s="26">
        <v>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2808</v>
      </c>
    </row>
    <row r="89" spans="1:5" ht="409.5">
      <c r="A89" t="s">
        <v>46</v>
      </c>
      <c r="E89" s="29" t="s">
        <v>632</v>
      </c>
    </row>
    <row r="90" spans="1:16" ht="12.75">
      <c r="A90" s="18" t="s">
        <v>37</v>
      </c>
      <c s="23" t="s">
        <v>115</v>
      </c>
      <c s="23" t="s">
        <v>962</v>
      </c>
      <c s="18" t="s">
        <v>45</v>
      </c>
      <c s="24" t="s">
        <v>963</v>
      </c>
      <c s="25" t="s">
        <v>179</v>
      </c>
      <c s="26">
        <v>0.053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180</v>
      </c>
    </row>
    <row r="92" spans="1:5" ht="38.25">
      <c r="A92" s="30" t="s">
        <v>44</v>
      </c>
      <c r="E92" s="31" t="s">
        <v>2809</v>
      </c>
    </row>
    <row r="93" spans="1:5" ht="76.5">
      <c r="A93" t="s">
        <v>46</v>
      </c>
      <c r="E93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2810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2810</v>
      </c>
      <c s="5"/>
      <c s="14" t="s">
        <v>2811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2453</v>
      </c>
      <c s="18" t="s">
        <v>45</v>
      </c>
      <c s="24" t="s">
        <v>2454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2812</v>
      </c>
    </row>
    <row r="12" spans="1:5" ht="25.5">
      <c r="A12" t="s">
        <v>46</v>
      </c>
      <c r="E12" s="29" t="s">
        <v>2456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2462</v>
      </c>
    </row>
    <row r="16" spans="1:5" ht="25.5">
      <c r="A16" s="30" t="s">
        <v>44</v>
      </c>
      <c r="E16" s="31" t="s">
        <v>2813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2634</v>
      </c>
    </row>
    <row r="20" spans="1:5" ht="25.5">
      <c r="A20" s="30" t="s">
        <v>44</v>
      </c>
      <c r="E20" s="31" t="s">
        <v>2814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2467</v>
      </c>
      <c s="18" t="s">
        <v>45</v>
      </c>
      <c s="24" t="s">
        <v>2468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2636</v>
      </c>
    </row>
    <row r="24" spans="1:5" ht="25.5">
      <c r="A24" s="30" t="s">
        <v>44</v>
      </c>
      <c r="E24" s="31" t="s">
        <v>2815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2816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2817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2640</v>
      </c>
    </row>
    <row r="36" spans="1:5" ht="25.5">
      <c r="A36" s="30" t="s">
        <v>44</v>
      </c>
      <c r="E36" s="31" t="s">
        <v>2818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893</v>
      </c>
      <c s="18" t="s">
        <v>45</v>
      </c>
      <c s="24" t="s">
        <v>894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2819</v>
      </c>
    </row>
    <row r="41" spans="1:5" ht="38.25">
      <c r="A41" t="s">
        <v>46</v>
      </c>
      <c r="E41" s="29" t="s">
        <v>896</v>
      </c>
    </row>
    <row r="42" spans="1:16" ht="12.75">
      <c r="A42" s="18" t="s">
        <v>37</v>
      </c>
      <c s="23" t="s">
        <v>32</v>
      </c>
      <c s="23" t="s">
        <v>1037</v>
      </c>
      <c s="18" t="s">
        <v>45</v>
      </c>
      <c s="24" t="s">
        <v>1038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2820</v>
      </c>
    </row>
    <row r="45" spans="1:5" ht="25.5">
      <c r="A45" t="s">
        <v>46</v>
      </c>
      <c r="E45" s="29" t="s">
        <v>1040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2820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2821</v>
      </c>
      <c s="18" t="s">
        <v>45</v>
      </c>
      <c s="24" t="s">
        <v>2822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2823</v>
      </c>
    </row>
    <row r="53" spans="1:5" ht="12.75">
      <c r="A53" s="30" t="s">
        <v>44</v>
      </c>
      <c r="E53" s="31" t="s">
        <v>2824</v>
      </c>
    </row>
    <row r="54" spans="1:5" ht="89.25">
      <c r="A54" t="s">
        <v>46</v>
      </c>
      <c r="E54" s="29" t="s">
        <v>2825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2826</v>
      </c>
    </row>
    <row r="58" spans="1:5" ht="25.5">
      <c r="A58" s="30" t="s">
        <v>44</v>
      </c>
      <c r="E58" s="31" t="s">
        <v>2827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2755</v>
      </c>
      <c s="18" t="s">
        <v>45</v>
      </c>
      <c s="24" t="s">
        <v>2828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2829</v>
      </c>
    </row>
    <row r="63" spans="1:5" ht="25.5">
      <c r="A63" s="30" t="s">
        <v>44</v>
      </c>
      <c r="E63" s="31" t="s">
        <v>2830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2831</v>
      </c>
      <c s="18" t="s">
        <v>45</v>
      </c>
      <c s="24" t="s">
        <v>2832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2833</v>
      </c>
    </row>
    <row r="67" spans="1:5" ht="25.5">
      <c r="A67" s="30" t="s">
        <v>44</v>
      </c>
      <c r="E67" s="31" t="s">
        <v>2834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2835</v>
      </c>
      <c s="18" t="s">
        <v>45</v>
      </c>
      <c s="24" t="s">
        <v>2836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2837</v>
      </c>
    </row>
    <row r="71" spans="1:5" ht="25.5">
      <c r="A71" s="30" t="s">
        <v>44</v>
      </c>
      <c r="E71" s="31" t="s">
        <v>2838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2839</v>
      </c>
      <c s="18" t="s">
        <v>45</v>
      </c>
      <c s="24" t="s">
        <v>2840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2546</v>
      </c>
    </row>
    <row r="76" spans="1:5" ht="242.25">
      <c r="A76" t="s">
        <v>46</v>
      </c>
      <c r="E76" s="29" t="s">
        <v>2841</v>
      </c>
    </row>
    <row r="77" spans="1:16" ht="12.75">
      <c r="A77" s="18" t="s">
        <v>37</v>
      </c>
      <c s="23" t="s">
        <v>103</v>
      </c>
      <c s="23" t="s">
        <v>2842</v>
      </c>
      <c s="18" t="s">
        <v>45</v>
      </c>
      <c s="24" t="s">
        <v>2843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2844</v>
      </c>
    </row>
    <row r="79" spans="1:5" ht="25.5">
      <c r="A79" s="30" t="s">
        <v>44</v>
      </c>
      <c r="E79" s="31" t="s">
        <v>2845</v>
      </c>
    </row>
    <row r="80" spans="1:5" ht="242.25">
      <c r="A80" t="s">
        <v>46</v>
      </c>
      <c r="E80" s="29" t="s">
        <v>2841</v>
      </c>
    </row>
    <row r="81" spans="1:16" ht="12.75">
      <c r="A81" s="18" t="s">
        <v>37</v>
      </c>
      <c s="23" t="s">
        <v>107</v>
      </c>
      <c s="23" t="s">
        <v>2846</v>
      </c>
      <c s="18" t="s">
        <v>45</v>
      </c>
      <c s="24" t="s">
        <v>2847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2848</v>
      </c>
    </row>
    <row r="83" spans="1:5" ht="12.75">
      <c r="A83" s="30" t="s">
        <v>44</v>
      </c>
      <c r="E83" s="31" t="s">
        <v>2849</v>
      </c>
    </row>
    <row r="84" spans="1:5" ht="242.25">
      <c r="A84" t="s">
        <v>46</v>
      </c>
      <c r="E84" s="29" t="s">
        <v>2841</v>
      </c>
    </row>
    <row r="85" spans="1:16" ht="12.75">
      <c r="A85" s="18" t="s">
        <v>37</v>
      </c>
      <c s="23" t="s">
        <v>111</v>
      </c>
      <c s="23" t="s">
        <v>2850</v>
      </c>
      <c s="18" t="s">
        <v>45</v>
      </c>
      <c s="24" t="s">
        <v>2851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2852</v>
      </c>
    </row>
    <row r="87" spans="1:5" ht="12.75">
      <c r="A87" s="30" t="s">
        <v>44</v>
      </c>
      <c r="E87" s="31" t="s">
        <v>2377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2853</v>
      </c>
      <c s="18" t="s">
        <v>45</v>
      </c>
      <c s="24" t="s">
        <v>2854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2855</v>
      </c>
    </row>
    <row r="92" spans="1:5" ht="51">
      <c r="A92" t="s">
        <v>46</v>
      </c>
      <c r="E92" s="29" t="s">
        <v>2513</v>
      </c>
    </row>
    <row r="93" spans="1:16" ht="12.75">
      <c r="A93" s="18" t="s">
        <v>37</v>
      </c>
      <c s="23" t="s">
        <v>120</v>
      </c>
      <c s="23" t="s">
        <v>2856</v>
      </c>
      <c s="18" t="s">
        <v>45</v>
      </c>
      <c s="24" t="s">
        <v>2857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2858</v>
      </c>
    </row>
    <row r="96" spans="1:5" ht="51">
      <c r="A96" t="s">
        <v>46</v>
      </c>
      <c r="E96" s="29" t="s">
        <v>2513</v>
      </c>
    </row>
    <row r="97" spans="1:16" ht="12.75">
      <c r="A97" s="18" t="s">
        <v>37</v>
      </c>
      <c s="23" t="s">
        <v>125</v>
      </c>
      <c s="23" t="s">
        <v>2859</v>
      </c>
      <c s="18" t="s">
        <v>45</v>
      </c>
      <c s="24" t="s">
        <v>2860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2838</v>
      </c>
    </row>
    <row r="100" spans="1:5" ht="51">
      <c r="A100" t="s">
        <v>46</v>
      </c>
      <c r="E100" s="29" t="s">
        <v>2513</v>
      </c>
    </row>
    <row r="101" spans="1:16" ht="12.75">
      <c r="A101" s="18" t="s">
        <v>37</v>
      </c>
      <c s="23" t="s">
        <v>130</v>
      </c>
      <c s="23" t="s">
        <v>2768</v>
      </c>
      <c s="18" t="s">
        <v>45</v>
      </c>
      <c s="24" t="s">
        <v>2769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2861</v>
      </c>
    </row>
    <row r="103" spans="1:5" ht="12.75">
      <c r="A103" s="30" t="s">
        <v>44</v>
      </c>
      <c r="E103" s="31" t="s">
        <v>2862</v>
      </c>
    </row>
    <row r="104" spans="1:5" ht="25.5">
      <c r="A104" t="s">
        <v>46</v>
      </c>
      <c r="E104" s="29" t="s">
        <v>2770</v>
      </c>
    </row>
    <row r="105" spans="1:16" ht="12.75">
      <c r="A105" s="18" t="s">
        <v>37</v>
      </c>
      <c s="23" t="s">
        <v>135</v>
      </c>
      <c s="23" t="s">
        <v>2863</v>
      </c>
      <c s="18" t="s">
        <v>45</v>
      </c>
      <c s="24" t="s">
        <v>2864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2865</v>
      </c>
    </row>
    <row r="107" spans="1:5" ht="25.5">
      <c r="A107" s="30" t="s">
        <v>44</v>
      </c>
      <c r="E107" s="31" t="s">
        <v>2560</v>
      </c>
    </row>
    <row r="108" spans="1:5" ht="12.75">
      <c r="A108" t="s">
        <v>46</v>
      </c>
      <c r="E108" s="29" t="s">
        <v>2866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2867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2868</v>
      </c>
      <c s="18" t="s">
        <v>45</v>
      </c>
      <c s="24" t="s">
        <v>2869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2870</v>
      </c>
    </row>
    <row r="116" spans="1:5" ht="25.5">
      <c r="A116" s="30" t="s">
        <v>44</v>
      </c>
      <c r="E116" s="31" t="s">
        <v>2871</v>
      </c>
    </row>
    <row r="117" spans="1:5" ht="89.25">
      <c r="A117" t="s">
        <v>46</v>
      </c>
      <c r="E117" s="29" t="s">
        <v>2872</v>
      </c>
    </row>
    <row r="118" spans="1:16" ht="12.75">
      <c r="A118" s="18" t="s">
        <v>37</v>
      </c>
      <c s="23" t="s">
        <v>324</v>
      </c>
      <c s="23" t="s">
        <v>2873</v>
      </c>
      <c s="18" t="s">
        <v>45</v>
      </c>
      <c s="24" t="s">
        <v>2874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2875</v>
      </c>
    </row>
    <row r="121" spans="1:5" ht="76.5">
      <c r="A121" t="s">
        <v>46</v>
      </c>
      <c r="E121" s="29" t="s">
        <v>2876</v>
      </c>
    </row>
    <row r="122" spans="1:16" ht="12.75">
      <c r="A122" s="18" t="s">
        <v>37</v>
      </c>
      <c s="23" t="s">
        <v>329</v>
      </c>
      <c s="23" t="s">
        <v>2877</v>
      </c>
      <c s="18" t="s">
        <v>45</v>
      </c>
      <c s="24" t="s">
        <v>2878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2879</v>
      </c>
    </row>
    <row r="125" spans="1:5" ht="76.5">
      <c r="A125" t="s">
        <v>46</v>
      </c>
      <c r="E125" s="29" t="s">
        <v>961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2880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2880</v>
      </c>
      <c s="5"/>
      <c s="14" t="s">
        <v>2881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2462</v>
      </c>
    </row>
    <row r="11" spans="1:5" ht="25.5">
      <c r="A11" s="30" t="s">
        <v>44</v>
      </c>
      <c r="E11" s="31" t="s">
        <v>2882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2883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2634</v>
      </c>
    </row>
    <row r="19" spans="1:5" ht="25.5">
      <c r="A19" s="30" t="s">
        <v>44</v>
      </c>
      <c r="E19" s="31" t="s">
        <v>2884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2467</v>
      </c>
      <c s="18" t="s">
        <v>45</v>
      </c>
      <c s="24" t="s">
        <v>2468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2636</v>
      </c>
    </row>
    <row r="23" spans="1:5" ht="25.5">
      <c r="A23" s="30" t="s">
        <v>44</v>
      </c>
      <c r="E23" s="31" t="s">
        <v>2885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2886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2883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893</v>
      </c>
      <c s="18" t="s">
        <v>45</v>
      </c>
      <c s="24" t="s">
        <v>894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2887</v>
      </c>
    </row>
    <row r="36" spans="1:5" ht="38.25">
      <c r="A36" t="s">
        <v>46</v>
      </c>
      <c r="E36" s="29" t="s">
        <v>896</v>
      </c>
    </row>
    <row r="37" spans="1:16" ht="12.75">
      <c r="A37" s="18" t="s">
        <v>37</v>
      </c>
      <c s="23" t="s">
        <v>67</v>
      </c>
      <c s="23" t="s">
        <v>1037</v>
      </c>
      <c s="18" t="s">
        <v>45</v>
      </c>
      <c s="24" t="s">
        <v>1038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2888</v>
      </c>
    </row>
    <row r="40" spans="1:5" ht="25.5">
      <c r="A40" t="s">
        <v>46</v>
      </c>
      <c r="E40" s="29" t="s">
        <v>1040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2888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2889</v>
      </c>
      <c s="18" t="s">
        <v>45</v>
      </c>
      <c s="24" t="s">
        <v>2890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2891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2892</v>
      </c>
      <c s="1"/>
      <c s="10" t="s">
        <v>2893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2893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2894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2895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2896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2897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2898</v>
      </c>
    </row>
    <row r="28" spans="1:5" ht="38.25">
      <c r="A28" s="30" t="s">
        <v>44</v>
      </c>
      <c r="E28" s="31" t="s">
        <v>2899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2900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893</v>
      </c>
      <c s="18" t="s">
        <v>45</v>
      </c>
      <c s="24" t="s">
        <v>894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2901</v>
      </c>
    </row>
    <row r="37" spans="1:5" ht="38.25">
      <c r="A37" t="s">
        <v>46</v>
      </c>
      <c r="E37" s="29" t="s">
        <v>896</v>
      </c>
    </row>
    <row r="38" spans="1:16" ht="12.75">
      <c r="A38" s="18" t="s">
        <v>37</v>
      </c>
      <c s="23" t="s">
        <v>67</v>
      </c>
      <c s="23" t="s">
        <v>1037</v>
      </c>
      <c s="18" t="s">
        <v>45</v>
      </c>
      <c s="24" t="s">
        <v>1038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2902</v>
      </c>
    </row>
    <row r="40" spans="1:5" ht="12.75">
      <c r="A40" s="30" t="s">
        <v>44</v>
      </c>
      <c r="E40" s="31" t="s">
        <v>2903</v>
      </c>
    </row>
    <row r="41" spans="1:5" ht="25.5">
      <c r="A41" t="s">
        <v>46</v>
      </c>
      <c r="E41" s="29" t="s">
        <v>1040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2904</v>
      </c>
    </row>
    <row r="45" spans="1:5" ht="12.75">
      <c r="A45" s="30" t="s">
        <v>44</v>
      </c>
      <c r="E45" s="31" t="s">
        <v>2905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2906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2907</v>
      </c>
    </row>
    <row r="53" spans="1:5" ht="51">
      <c r="A53" s="30" t="s">
        <v>44</v>
      </c>
      <c r="E53" s="31" t="s">
        <v>2908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2909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2910</v>
      </c>
      <c s="18" t="s">
        <v>45</v>
      </c>
      <c s="24" t="s">
        <v>2911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2912</v>
      </c>
    </row>
    <row r="62" spans="1:5" ht="12.75">
      <c r="A62" s="30" t="s">
        <v>44</v>
      </c>
      <c r="E62" s="31" t="s">
        <v>2913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2914</v>
      </c>
    </row>
    <row r="66" spans="1:5" ht="12.75">
      <c r="A66" s="30" t="s">
        <v>44</v>
      </c>
      <c r="E66" s="31" t="s">
        <v>2915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2916</v>
      </c>
      <c s="18" t="s">
        <v>45</v>
      </c>
      <c s="24" t="s">
        <v>2917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2918</v>
      </c>
    </row>
    <row r="71" spans="1:5" ht="242.25">
      <c r="A71" t="s">
        <v>46</v>
      </c>
      <c r="E71" s="29" t="s">
        <v>2919</v>
      </c>
    </row>
    <row r="72" spans="1:16" ht="12.75">
      <c r="A72" s="18" t="s">
        <v>37</v>
      </c>
      <c s="23" t="s">
        <v>99</v>
      </c>
      <c s="23" t="s">
        <v>2920</v>
      </c>
      <c s="18" t="s">
        <v>45</v>
      </c>
      <c s="24" t="s">
        <v>2921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2922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2923</v>
      </c>
      <c s="1"/>
      <c s="10" t="s">
        <v>2924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2924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2925</v>
      </c>
    </row>
    <row r="12" spans="1:5" ht="38.25">
      <c r="A12" s="30" t="s">
        <v>44</v>
      </c>
      <c r="E12" s="31" t="s">
        <v>2926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2927</v>
      </c>
    </row>
    <row r="16" spans="1:5" ht="12.75">
      <c r="A16" s="30" t="s">
        <v>44</v>
      </c>
      <c r="E16" s="31" t="s">
        <v>2928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2929</v>
      </c>
      <c s="18" t="s">
        <v>45</v>
      </c>
      <c s="24" t="s">
        <v>2930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2931</v>
      </c>
    </row>
    <row r="20" spans="1:5" ht="12.75">
      <c r="A20" s="30" t="s">
        <v>44</v>
      </c>
      <c r="E20" s="31" t="s">
        <v>2932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2933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2934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2935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2936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2937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2937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2937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2938</v>
      </c>
      <c s="18" t="s">
        <v>45</v>
      </c>
      <c s="24" t="s">
        <v>2939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2940</v>
      </c>
    </row>
    <row r="53" spans="1:5" ht="12.75">
      <c r="A53" s="30" t="s">
        <v>44</v>
      </c>
      <c r="E53" s="31" t="s">
        <v>2941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2942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2943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2944</v>
      </c>
    </row>
    <row r="66" spans="1:5" ht="38.25">
      <c r="A66" s="30" t="s">
        <v>44</v>
      </c>
      <c r="E66" s="31" t="s">
        <v>2945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2946</v>
      </c>
    </row>
    <row r="71" spans="1:5" ht="12.75">
      <c r="A71" s="30" t="s">
        <v>44</v>
      </c>
      <c r="E71" s="31" t="s">
        <v>2947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2948</v>
      </c>
    </row>
    <row r="75" spans="1:5" ht="12.75">
      <c r="A75" s="30" t="s">
        <v>44</v>
      </c>
      <c r="E75" s="31" t="s">
        <v>2949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2950</v>
      </c>
      <c s="1"/>
      <c s="10" t="s">
        <v>2951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2952</v>
      </c>
    </row>
    <row r="12" spans="1:5" ht="12.75">
      <c r="A12" s="30" t="s">
        <v>44</v>
      </c>
      <c r="E12" s="31" t="s">
        <v>2953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2954</v>
      </c>
      <c s="18" t="s">
        <v>45</v>
      </c>
      <c s="24" t="s">
        <v>2955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2956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1452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2957</v>
      </c>
    </row>
    <row r="21" spans="1:5" ht="12.75">
      <c r="A21" s="30" t="s">
        <v>44</v>
      </c>
      <c r="E21" s="31" t="s">
        <v>2958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2957</v>
      </c>
    </row>
    <row r="25" spans="1:5" ht="12.75">
      <c r="A25" s="30" t="s">
        <v>44</v>
      </c>
      <c r="E25" s="31" t="s">
        <v>2959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2960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2961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2962</v>
      </c>
      <c s="18" t="s">
        <v>45</v>
      </c>
      <c s="24" t="s">
        <v>2963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2964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2965</v>
      </c>
      <c s="1"/>
      <c s="10" t="s">
        <v>2966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2966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2967</v>
      </c>
    </row>
    <row r="12" spans="1:5" ht="38.25">
      <c r="A12" s="30" t="s">
        <v>44</v>
      </c>
      <c r="E12" s="31" t="s">
        <v>2968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2929</v>
      </c>
      <c s="18" t="s">
        <v>45</v>
      </c>
      <c s="24" t="s">
        <v>2930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2969</v>
      </c>
    </row>
    <row r="16" spans="1:5" ht="12.75">
      <c r="A16" s="30" t="s">
        <v>44</v>
      </c>
      <c r="E16" s="31" t="s">
        <v>2970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2971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2969</v>
      </c>
    </row>
    <row r="24" spans="1:5" ht="51">
      <c r="A24" s="30" t="s">
        <v>44</v>
      </c>
      <c r="E24" s="31" t="s">
        <v>2972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2973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2974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2975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2976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2977</v>
      </c>
    </row>
    <row r="44" spans="1:5" ht="12.75">
      <c r="A44" s="30" t="s">
        <v>44</v>
      </c>
      <c r="E44" s="31" t="s">
        <v>2978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1035</v>
      </c>
    </row>
    <row r="48" spans="1:5" ht="12.75">
      <c r="A48" s="30" t="s">
        <v>44</v>
      </c>
      <c r="E48" s="31" t="s">
        <v>2979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1033</v>
      </c>
      <c s="18" t="s">
        <v>45</v>
      </c>
      <c s="24" t="s">
        <v>1034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1035</v>
      </c>
    </row>
    <row r="52" spans="1:5" ht="12.75">
      <c r="A52" s="30" t="s">
        <v>44</v>
      </c>
      <c r="E52" s="31" t="s">
        <v>2980</v>
      </c>
    </row>
    <row r="53" spans="1:5" ht="38.25">
      <c r="A53" t="s">
        <v>46</v>
      </c>
      <c r="E53" s="29" t="s">
        <v>896</v>
      </c>
    </row>
    <row r="54" spans="1:16" ht="12.75">
      <c r="A54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2981</v>
      </c>
    </row>
    <row r="57" spans="1:5" ht="25.5">
      <c r="A57" t="s">
        <v>46</v>
      </c>
      <c r="E57" s="29" t="s">
        <v>1040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2982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2982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2983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2984</v>
      </c>
    </row>
    <row r="73" spans="1:5" ht="12.75">
      <c r="A73" s="30" t="s">
        <v>44</v>
      </c>
      <c r="E73" s="31" t="s">
        <v>2985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2986</v>
      </c>
    </row>
    <row r="77" spans="1:5" ht="12.75">
      <c r="A77" s="30" t="s">
        <v>44</v>
      </c>
      <c r="E77" s="31" t="s">
        <v>2987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2988</v>
      </c>
    </row>
    <row r="81" spans="1:5" ht="12.75">
      <c r="A81" s="30" t="s">
        <v>44</v>
      </c>
      <c r="E81" s="31" t="s">
        <v>2989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2990</v>
      </c>
    </row>
    <row r="86" spans="1:5" ht="12.75">
      <c r="A86" s="30" t="s">
        <v>44</v>
      </c>
      <c r="E86" s="31" t="s">
        <v>2991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2992</v>
      </c>
      <c s="18" t="s">
        <v>45</v>
      </c>
      <c s="24" t="s">
        <v>2993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2994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2995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2996</v>
      </c>
      <c s="1"/>
      <c s="10" t="s">
        <v>2997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2998</v>
      </c>
    </row>
    <row r="12" spans="1:5" ht="51">
      <c r="A12" s="30" t="s">
        <v>44</v>
      </c>
      <c r="E12" s="31" t="s">
        <v>2999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3000</v>
      </c>
    </row>
    <row r="16" spans="1:5" ht="38.25">
      <c r="A16" s="30" t="s">
        <v>44</v>
      </c>
      <c r="E16" s="31" t="s">
        <v>3001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3002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1028</v>
      </c>
      <c s="18" t="s">
        <v>39</v>
      </c>
      <c s="24" t="s">
        <v>1029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3003</v>
      </c>
    </row>
    <row r="24" spans="1:5" ht="12.75">
      <c r="A24" s="30" t="s">
        <v>44</v>
      </c>
      <c r="E24" s="31" t="s">
        <v>3004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3005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3006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1035</v>
      </c>
    </row>
    <row r="36" spans="1:5" ht="12.75">
      <c r="A36" s="30" t="s">
        <v>44</v>
      </c>
      <c r="E36" s="31" t="s">
        <v>3007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1033</v>
      </c>
      <c s="18" t="s">
        <v>45</v>
      </c>
      <c s="24" t="s">
        <v>1034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1035</v>
      </c>
    </row>
    <row r="40" spans="1:5" ht="12.75">
      <c r="A40" s="30" t="s">
        <v>44</v>
      </c>
      <c r="E40" s="31" t="s">
        <v>3008</v>
      </c>
    </row>
    <row r="41" spans="1:5" ht="38.25">
      <c r="A41" t="s">
        <v>46</v>
      </c>
      <c r="E41" s="29" t="s">
        <v>896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3009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3010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3011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3012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3013</v>
      </c>
    </row>
    <row r="61" spans="1:5" ht="38.25">
      <c r="A61" s="30" t="s">
        <v>44</v>
      </c>
      <c r="E61" s="31" t="s">
        <v>3014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3015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3016</v>
      </c>
      <c s="18" t="s">
        <v>45</v>
      </c>
      <c s="24" t="s">
        <v>3017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3018</v>
      </c>
    </row>
    <row r="69" spans="1:5" ht="12.75">
      <c r="A69" s="30" t="s">
        <v>44</v>
      </c>
      <c r="E69" s="31" t="s">
        <v>3019</v>
      </c>
    </row>
    <row r="70" spans="1:5" ht="127.5">
      <c r="A70" t="s">
        <v>46</v>
      </c>
      <c r="E70" s="29" t="s">
        <v>3020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2555</v>
      </c>
      <c s="18" t="s">
        <v>45</v>
      </c>
      <c s="24" t="s">
        <v>2556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3021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2507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3022</v>
      </c>
      <c s="18" t="s">
        <v>45</v>
      </c>
      <c s="24" t="s">
        <v>3023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3024</v>
      </c>
    </row>
    <row r="79" spans="1:5" ht="12.75">
      <c r="A79" s="30" t="s">
        <v>44</v>
      </c>
      <c r="E79" s="31" t="s">
        <v>2978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0+O9+O26+O47+O52+O61+O126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0+I9+I26+I47+I52+I61+I126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3025</v>
      </c>
      <c s="1"/>
      <c s="10" t="s">
        <v>3026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3028</v>
      </c>
      <c s="18" t="s">
        <v>45</v>
      </c>
      <c s="24" t="s">
        <v>3029</v>
      </c>
      <c s="25" t="s">
        <v>179</v>
      </c>
      <c s="26">
        <v>69.02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17</v>
      </c>
      <c s="23" t="s">
        <v>3030</v>
      </c>
      <c s="18" t="s">
        <v>45</v>
      </c>
      <c s="24" t="s">
        <v>3031</v>
      </c>
      <c s="25" t="s">
        <v>96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16</v>
      </c>
      <c s="23" t="s">
        <v>3032</v>
      </c>
      <c s="18" t="s">
        <v>45</v>
      </c>
      <c s="24" t="s">
        <v>3033</v>
      </c>
      <c s="25" t="s">
        <v>3034</v>
      </c>
      <c s="26">
        <v>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25</v>
      </c>
      <c s="23" t="s">
        <v>3035</v>
      </c>
      <c s="18" t="s">
        <v>45</v>
      </c>
      <c s="24" t="s">
        <v>3036</v>
      </c>
      <c s="25" t="s">
        <v>89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37</v>
      </c>
      <c s="23" t="s">
        <v>27</v>
      </c>
      <c s="23" t="s">
        <v>733</v>
      </c>
      <c s="18" t="s">
        <v>45</v>
      </c>
      <c s="24" t="s">
        <v>3037</v>
      </c>
      <c s="25" t="s">
        <v>179</v>
      </c>
      <c s="26">
        <v>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45</v>
      </c>
    </row>
    <row r="31" spans="1:16" ht="12.75">
      <c r="A31" s="18" t="s">
        <v>37</v>
      </c>
      <c s="23" t="s">
        <v>29</v>
      </c>
      <c s="23" t="s">
        <v>244</v>
      </c>
      <c s="18" t="s">
        <v>45</v>
      </c>
      <c s="24" t="s">
        <v>3038</v>
      </c>
      <c s="25" t="s">
        <v>179</v>
      </c>
      <c s="26">
        <v>18.375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45</v>
      </c>
    </row>
    <row r="34" spans="1:5" ht="12.75">
      <c r="A34" t="s">
        <v>46</v>
      </c>
      <c r="E34" s="29" t="s">
        <v>45</v>
      </c>
    </row>
    <row r="35" spans="1:16" ht="25.5">
      <c r="A35" s="18" t="s">
        <v>37</v>
      </c>
      <c s="23" t="s">
        <v>64</v>
      </c>
      <c s="23" t="s">
        <v>266</v>
      </c>
      <c s="18" t="s">
        <v>45</v>
      </c>
      <c s="24" t="s">
        <v>3039</v>
      </c>
      <c s="25" t="s">
        <v>179</v>
      </c>
      <c s="26">
        <v>187.425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45</v>
      </c>
    </row>
    <row r="38" spans="1:5" ht="12.75">
      <c r="A38" t="s">
        <v>46</v>
      </c>
      <c r="E38" s="29" t="s">
        <v>45</v>
      </c>
    </row>
    <row r="39" spans="1:16" ht="25.5">
      <c r="A39" s="18" t="s">
        <v>37</v>
      </c>
      <c s="23" t="s">
        <v>67</v>
      </c>
      <c s="23" t="s">
        <v>296</v>
      </c>
      <c s="18" t="s">
        <v>45</v>
      </c>
      <c s="24" t="s">
        <v>3040</v>
      </c>
      <c s="25" t="s">
        <v>179</v>
      </c>
      <c s="26">
        <v>118.405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45</v>
      </c>
    </row>
    <row r="42" spans="1:5" ht="12.75">
      <c r="A42" t="s">
        <v>46</v>
      </c>
      <c r="E42" s="29" t="s">
        <v>45</v>
      </c>
    </row>
    <row r="43" spans="1:16" ht="12.75">
      <c r="A43" s="18" t="s">
        <v>37</v>
      </c>
      <c s="23" t="s">
        <v>32</v>
      </c>
      <c s="23" t="s">
        <v>893</v>
      </c>
      <c s="18" t="s">
        <v>45</v>
      </c>
      <c s="24" t="s">
        <v>3041</v>
      </c>
      <c s="25" t="s">
        <v>179</v>
      </c>
      <c s="26">
        <v>29.4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2.75">
      <c r="A45" s="30" t="s">
        <v>44</v>
      </c>
      <c r="E45" s="31" t="s">
        <v>45</v>
      </c>
    </row>
    <row r="46" spans="1:5" ht="12.75">
      <c r="A46" t="s">
        <v>46</v>
      </c>
      <c r="E46" s="29" t="s">
        <v>45</v>
      </c>
    </row>
    <row r="47" spans="1:18" ht="12.75" customHeight="1">
      <c r="A47" s="5" t="s">
        <v>35</v>
      </c>
      <c s="5"/>
      <c s="35" t="s">
        <v>25</v>
      </c>
      <c s="5"/>
      <c s="21" t="s">
        <v>402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25.5">
      <c r="A48" s="18" t="s">
        <v>37</v>
      </c>
      <c s="23" t="s">
        <v>34</v>
      </c>
      <c s="23" t="s">
        <v>414</v>
      </c>
      <c s="18" t="s">
        <v>45</v>
      </c>
      <c s="24" t="s">
        <v>3042</v>
      </c>
      <c s="25" t="s">
        <v>179</v>
      </c>
      <c s="26">
        <v>29.75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45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27</v>
      </c>
      <c s="5"/>
      <c s="21" t="s">
        <v>435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25.5">
      <c r="A53" s="18" t="s">
        <v>37</v>
      </c>
      <c s="23" t="s">
        <v>74</v>
      </c>
      <c s="23" t="s">
        <v>3043</v>
      </c>
      <c s="18" t="s">
        <v>45</v>
      </c>
      <c s="24" t="s">
        <v>3044</v>
      </c>
      <c s="25" t="s">
        <v>179</v>
      </c>
      <c s="26">
        <v>28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45</v>
      </c>
    </row>
    <row r="55" spans="1:5" ht="12.75">
      <c r="A55" s="30" t="s">
        <v>44</v>
      </c>
      <c r="E55" s="31" t="s">
        <v>45</v>
      </c>
    </row>
    <row r="56" spans="1:5" ht="12.75">
      <c r="A56" t="s">
        <v>46</v>
      </c>
      <c r="E56" s="29" t="s">
        <v>45</v>
      </c>
    </row>
    <row r="57" spans="1:16" ht="25.5">
      <c r="A57" s="18" t="s">
        <v>37</v>
      </c>
      <c s="23" t="s">
        <v>79</v>
      </c>
      <c s="23" t="s">
        <v>3045</v>
      </c>
      <c s="18" t="s">
        <v>45</v>
      </c>
      <c s="24" t="s">
        <v>3046</v>
      </c>
      <c s="25" t="s">
        <v>179</v>
      </c>
      <c s="26">
        <v>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45</v>
      </c>
    </row>
    <row r="59" spans="1:5" ht="12.75">
      <c r="A59" s="30" t="s">
        <v>44</v>
      </c>
      <c r="E59" s="31" t="s">
        <v>45</v>
      </c>
    </row>
    <row r="60" spans="1:5" ht="12.75">
      <c r="A60" t="s">
        <v>46</v>
      </c>
      <c r="E60" s="29" t="s">
        <v>45</v>
      </c>
    </row>
    <row r="61" spans="1:18" ht="12.75" customHeight="1">
      <c r="A61" s="5" t="s">
        <v>35</v>
      </c>
      <c s="5"/>
      <c s="35" t="s">
        <v>64</v>
      </c>
      <c s="5"/>
      <c s="21" t="s">
        <v>494</v>
      </c>
      <c s="5"/>
      <c s="5"/>
      <c s="5"/>
      <c s="36">
        <f>0+Q61</f>
      </c>
      <c r="O61">
        <f>0+R61</f>
      </c>
      <c r="Q61">
        <f>0+I62+I66+I70+I74+I78+I82+I86+I90+I94+I98+I102+I106+I110+I114+I118+I122</f>
      </c>
      <c>
        <f>0+O62+O66+O70+O74+O78+O82+O86+O90+O94+O98+O102+O106+O110+O114+O118+O122</f>
      </c>
    </row>
    <row r="62" spans="1:16" ht="38.25">
      <c r="A62" s="18" t="s">
        <v>37</v>
      </c>
      <c s="23" t="s">
        <v>84</v>
      </c>
      <c s="23" t="s">
        <v>3047</v>
      </c>
      <c s="18" t="s">
        <v>18</v>
      </c>
      <c s="24" t="s">
        <v>3048</v>
      </c>
      <c s="25" t="s">
        <v>89</v>
      </c>
      <c s="26">
        <v>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45</v>
      </c>
    </row>
    <row r="65" spans="1:5" ht="12.75">
      <c r="A65" t="s">
        <v>46</v>
      </c>
      <c r="E65" s="29" t="s">
        <v>45</v>
      </c>
    </row>
    <row r="66" spans="1:16" ht="38.25">
      <c r="A66" s="18" t="s">
        <v>37</v>
      </c>
      <c s="23" t="s">
        <v>86</v>
      </c>
      <c s="23" t="s">
        <v>3047</v>
      </c>
      <c s="18" t="s">
        <v>1470</v>
      </c>
      <c s="24" t="s">
        <v>3049</v>
      </c>
      <c s="25" t="s">
        <v>89</v>
      </c>
      <c s="26">
        <v>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38.25">
      <c r="A67" s="28" t="s">
        <v>42</v>
      </c>
      <c r="E67" s="29" t="s">
        <v>3050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45</v>
      </c>
    </row>
    <row r="70" spans="1:16" ht="38.25">
      <c r="A70" s="18" t="s">
        <v>37</v>
      </c>
      <c s="23" t="s">
        <v>93</v>
      </c>
      <c s="23" t="s">
        <v>3047</v>
      </c>
      <c s="18" t="s">
        <v>1473</v>
      </c>
      <c s="24" t="s">
        <v>3051</v>
      </c>
      <c s="25" t="s">
        <v>89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3052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45</v>
      </c>
    </row>
    <row r="74" spans="1:16" ht="12.75">
      <c r="A74" s="18" t="s">
        <v>37</v>
      </c>
      <c s="23" t="s">
        <v>99</v>
      </c>
      <c s="23" t="s">
        <v>3053</v>
      </c>
      <c s="18" t="s">
        <v>45</v>
      </c>
      <c s="24" t="s">
        <v>3054</v>
      </c>
      <c s="25" t="s">
        <v>89</v>
      </c>
      <c s="26">
        <v>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103</v>
      </c>
      <c s="23" t="s">
        <v>3055</v>
      </c>
      <c s="18" t="s">
        <v>45</v>
      </c>
      <c s="24" t="s">
        <v>3056</v>
      </c>
      <c s="25" t="s">
        <v>196</v>
      </c>
      <c s="26">
        <v>538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107</v>
      </c>
      <c s="23" t="s">
        <v>3057</v>
      </c>
      <c s="18" t="s">
        <v>45</v>
      </c>
      <c s="24" t="s">
        <v>3058</v>
      </c>
      <c s="25" t="s">
        <v>196</v>
      </c>
      <c s="26">
        <v>62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111</v>
      </c>
      <c s="23" t="s">
        <v>3059</v>
      </c>
      <c s="18" t="s">
        <v>1470</v>
      </c>
      <c s="24" t="s">
        <v>3060</v>
      </c>
      <c s="25" t="s">
        <v>196</v>
      </c>
      <c s="26">
        <v>148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45</v>
      </c>
    </row>
    <row r="89" spans="1:5" ht="12.75">
      <c r="A89" t="s">
        <v>46</v>
      </c>
      <c r="E89" s="29" t="s">
        <v>45</v>
      </c>
    </row>
    <row r="90" spans="1:16" ht="25.5">
      <c r="A90" s="18" t="s">
        <v>37</v>
      </c>
      <c s="23" t="s">
        <v>115</v>
      </c>
      <c s="23" t="s">
        <v>3061</v>
      </c>
      <c s="18" t="s">
        <v>45</v>
      </c>
      <c s="24" t="s">
        <v>3062</v>
      </c>
      <c s="25" t="s">
        <v>89</v>
      </c>
      <c s="26">
        <v>33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6" ht="25.5">
      <c r="A94" s="18" t="s">
        <v>37</v>
      </c>
      <c s="23" t="s">
        <v>120</v>
      </c>
      <c s="23" t="s">
        <v>3063</v>
      </c>
      <c s="18" t="s">
        <v>45</v>
      </c>
      <c s="24" t="s">
        <v>3064</v>
      </c>
      <c s="25" t="s">
        <v>89</v>
      </c>
      <c s="26">
        <v>30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45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45</v>
      </c>
    </row>
    <row r="98" spans="1:16" ht="12.75">
      <c r="A98" s="18" t="s">
        <v>37</v>
      </c>
      <c s="23" t="s">
        <v>125</v>
      </c>
      <c s="23" t="s">
        <v>3065</v>
      </c>
      <c s="18" t="s">
        <v>45</v>
      </c>
      <c s="24" t="s">
        <v>3066</v>
      </c>
      <c s="25" t="s">
        <v>196</v>
      </c>
      <c s="26">
        <v>390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45</v>
      </c>
    </row>
    <row r="101" spans="1:5" ht="12.75">
      <c r="A101" t="s">
        <v>46</v>
      </c>
      <c r="E101" s="29" t="s">
        <v>45</v>
      </c>
    </row>
    <row r="102" spans="1:16" ht="38.25">
      <c r="A102" s="18" t="s">
        <v>37</v>
      </c>
      <c s="23" t="s">
        <v>130</v>
      </c>
      <c s="23" t="s">
        <v>3067</v>
      </c>
      <c s="18" t="s">
        <v>45</v>
      </c>
      <c s="24" t="s">
        <v>3068</v>
      </c>
      <c s="25" t="s">
        <v>96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3069</v>
      </c>
    </row>
    <row r="104" spans="1:5" ht="12.75">
      <c r="A104" s="30" t="s">
        <v>44</v>
      </c>
      <c r="E104" s="31" t="s">
        <v>45</v>
      </c>
    </row>
    <row r="105" spans="1:5" ht="12.75">
      <c r="A105" t="s">
        <v>46</v>
      </c>
      <c r="E105" s="29" t="s">
        <v>45</v>
      </c>
    </row>
    <row r="106" spans="1:16" ht="38.25">
      <c r="A106" s="18" t="s">
        <v>37</v>
      </c>
      <c s="23" t="s">
        <v>135</v>
      </c>
      <c s="23" t="s">
        <v>3070</v>
      </c>
      <c s="18" t="s">
        <v>45</v>
      </c>
      <c s="24" t="s">
        <v>3071</v>
      </c>
      <c s="25" t="s">
        <v>96</v>
      </c>
      <c s="26">
        <v>2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38.25">
      <c r="A107" s="28" t="s">
        <v>42</v>
      </c>
      <c r="E107" s="29" t="s">
        <v>3072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45</v>
      </c>
    </row>
    <row r="110" spans="1:16" ht="38.25">
      <c r="A110" s="18" t="s">
        <v>37</v>
      </c>
      <c s="23" t="s">
        <v>140</v>
      </c>
      <c s="23" t="s">
        <v>3073</v>
      </c>
      <c s="18" t="s">
        <v>45</v>
      </c>
      <c s="24" t="s">
        <v>3074</v>
      </c>
      <c s="25" t="s">
        <v>96</v>
      </c>
      <c s="26">
        <v>1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38.25">
      <c r="A111" s="28" t="s">
        <v>42</v>
      </c>
      <c r="E111" s="29" t="s">
        <v>3075</v>
      </c>
    </row>
    <row r="112" spans="1:5" ht="12.75">
      <c r="A112" s="30" t="s">
        <v>44</v>
      </c>
      <c r="E112" s="31" t="s">
        <v>45</v>
      </c>
    </row>
    <row r="113" spans="1:5" ht="12.75">
      <c r="A113" t="s">
        <v>46</v>
      </c>
      <c r="E113" s="29" t="s">
        <v>45</v>
      </c>
    </row>
    <row r="114" spans="1:16" ht="25.5">
      <c r="A114" s="18" t="s">
        <v>37</v>
      </c>
      <c s="23" t="s">
        <v>318</v>
      </c>
      <c s="23" t="s">
        <v>3076</v>
      </c>
      <c s="18" t="s">
        <v>45</v>
      </c>
      <c s="24" t="s">
        <v>3077</v>
      </c>
      <c s="25" t="s">
        <v>89</v>
      </c>
      <c s="26">
        <v>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45</v>
      </c>
    </row>
    <row r="117" spans="1:5" ht="12.75">
      <c r="A117" t="s">
        <v>46</v>
      </c>
      <c r="E117" s="29" t="s">
        <v>45</v>
      </c>
    </row>
    <row r="118" spans="1:16" ht="38.25">
      <c r="A118" s="18" t="s">
        <v>37</v>
      </c>
      <c s="23" t="s">
        <v>324</v>
      </c>
      <c s="23" t="s">
        <v>3078</v>
      </c>
      <c s="18" t="s">
        <v>45</v>
      </c>
      <c s="24" t="s">
        <v>3079</v>
      </c>
      <c s="25" t="s">
        <v>89</v>
      </c>
      <c s="26">
        <v>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25.5">
      <c r="A119" s="28" t="s">
        <v>42</v>
      </c>
      <c r="E119" s="29" t="s">
        <v>3080</v>
      </c>
    </row>
    <row r="120" spans="1:5" ht="12.75">
      <c r="A120" s="30" t="s">
        <v>44</v>
      </c>
      <c r="E120" s="31" t="s">
        <v>45</v>
      </c>
    </row>
    <row r="121" spans="1:5" ht="12.75">
      <c r="A121" t="s">
        <v>46</v>
      </c>
      <c r="E121" s="29" t="s">
        <v>45</v>
      </c>
    </row>
    <row r="122" spans="1:16" ht="25.5">
      <c r="A122" s="18" t="s">
        <v>37</v>
      </c>
      <c s="23" t="s">
        <v>329</v>
      </c>
      <c s="23" t="s">
        <v>3081</v>
      </c>
      <c s="18" t="s">
        <v>45</v>
      </c>
      <c s="24" t="s">
        <v>3082</v>
      </c>
      <c s="25" t="s">
        <v>196</v>
      </c>
      <c s="26">
        <v>726.154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45</v>
      </c>
    </row>
    <row r="125" spans="1:5" ht="12.75">
      <c r="A125" t="s">
        <v>46</v>
      </c>
      <c r="E125" s="29" t="s">
        <v>45</v>
      </c>
    </row>
    <row r="126" spans="1:18" ht="12.75" customHeight="1">
      <c r="A126" s="5" t="s">
        <v>35</v>
      </c>
      <c s="5"/>
      <c s="35" t="s">
        <v>67</v>
      </c>
      <c s="5"/>
      <c s="21" t="s">
        <v>501</v>
      </c>
      <c s="5"/>
      <c s="5"/>
      <c s="5"/>
      <c s="36">
        <f>0+Q126</f>
      </c>
      <c r="O126">
        <f>0+R126</f>
      </c>
      <c r="Q126">
        <f>0+I127+I131+I135+I139</f>
      </c>
      <c>
        <f>0+O127+O131+O135+O139</f>
      </c>
    </row>
    <row r="127" spans="1:16" ht="25.5">
      <c r="A127" s="18" t="s">
        <v>37</v>
      </c>
      <c s="23" t="s">
        <v>333</v>
      </c>
      <c s="23" t="s">
        <v>3083</v>
      </c>
      <c s="18" t="s">
        <v>45</v>
      </c>
      <c s="24" t="s">
        <v>3084</v>
      </c>
      <c s="25" t="s">
        <v>196</v>
      </c>
      <c s="26">
        <v>250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45</v>
      </c>
    </row>
    <row r="129" spans="1:5" ht="12.75">
      <c r="A129" s="30" t="s">
        <v>44</v>
      </c>
      <c r="E129" s="31" t="s">
        <v>45</v>
      </c>
    </row>
    <row r="130" spans="1:5" ht="12.75">
      <c r="A130" t="s">
        <v>46</v>
      </c>
      <c r="E130" s="29" t="s">
        <v>45</v>
      </c>
    </row>
    <row r="131" spans="1:16" ht="25.5">
      <c r="A131" s="18" t="s">
        <v>37</v>
      </c>
      <c s="23" t="s">
        <v>337</v>
      </c>
      <c s="23" t="s">
        <v>3085</v>
      </c>
      <c s="18" t="s">
        <v>45</v>
      </c>
      <c s="24" t="s">
        <v>3086</v>
      </c>
      <c s="25" t="s">
        <v>196</v>
      </c>
      <c s="26">
        <v>600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42</v>
      </c>
      <c r="E132" s="29" t="s">
        <v>45</v>
      </c>
    </row>
    <row r="133" spans="1:5" ht="12.75">
      <c r="A133" s="30" t="s">
        <v>44</v>
      </c>
      <c r="E133" s="31" t="s">
        <v>45</v>
      </c>
    </row>
    <row r="134" spans="1:5" ht="12.75">
      <c r="A134" t="s">
        <v>46</v>
      </c>
      <c r="E134" s="29" t="s">
        <v>45</v>
      </c>
    </row>
    <row r="135" spans="1:16" ht="12.75">
      <c r="A135" s="18" t="s">
        <v>37</v>
      </c>
      <c s="23" t="s">
        <v>344</v>
      </c>
      <c s="23" t="s">
        <v>3087</v>
      </c>
      <c s="18" t="s">
        <v>45</v>
      </c>
      <c s="24" t="s">
        <v>3088</v>
      </c>
      <c s="25" t="s">
        <v>196</v>
      </c>
      <c s="26">
        <v>600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45</v>
      </c>
    </row>
    <row r="137" spans="1:5" ht="12.75">
      <c r="A137" s="30" t="s">
        <v>44</v>
      </c>
      <c r="E137" s="31" t="s">
        <v>45</v>
      </c>
    </row>
    <row r="138" spans="1:5" ht="12.75">
      <c r="A138" t="s">
        <v>46</v>
      </c>
      <c r="E138" s="29" t="s">
        <v>45</v>
      </c>
    </row>
    <row r="139" spans="1:16" ht="25.5">
      <c r="A139" s="18" t="s">
        <v>37</v>
      </c>
      <c s="23" t="s">
        <v>349</v>
      </c>
      <c s="23" t="s">
        <v>3089</v>
      </c>
      <c s="18" t="s">
        <v>45</v>
      </c>
      <c s="24" t="s">
        <v>3090</v>
      </c>
      <c s="25" t="s">
        <v>196</v>
      </c>
      <c s="26">
        <v>11.27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45</v>
      </c>
    </row>
    <row r="141" spans="1:5" ht="12.75">
      <c r="A141" s="30" t="s">
        <v>44</v>
      </c>
      <c r="E141" s="31" t="s">
        <v>45</v>
      </c>
    </row>
    <row r="142" spans="1:5" ht="12.75">
      <c r="A142" t="s">
        <v>46</v>
      </c>
      <c r="E142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0+O9+O26+O35+O40+O45+O102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0+I9+I26+I35+I40+I45+I102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3091</v>
      </c>
      <c s="1"/>
      <c s="10" t="s">
        <v>3092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3093</v>
      </c>
      <c s="18" t="s">
        <v>45</v>
      </c>
      <c s="24" t="s">
        <v>3029</v>
      </c>
      <c s="25" t="s">
        <v>179</v>
      </c>
      <c s="26">
        <v>26.81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17</v>
      </c>
      <c s="23" t="s">
        <v>3030</v>
      </c>
      <c s="18" t="s">
        <v>45</v>
      </c>
      <c s="24" t="s">
        <v>3031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16</v>
      </c>
      <c s="23" t="s">
        <v>3094</v>
      </c>
      <c s="18" t="s">
        <v>45</v>
      </c>
      <c s="24" t="s">
        <v>3033</v>
      </c>
      <c s="25" t="s">
        <v>3034</v>
      </c>
      <c s="26">
        <v>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25</v>
      </c>
      <c s="23" t="s">
        <v>3095</v>
      </c>
      <c s="18" t="s">
        <v>45</v>
      </c>
      <c s="24" t="s">
        <v>3036</v>
      </c>
      <c s="25" t="s">
        <v>89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25.5">
      <c r="A27" s="18" t="s">
        <v>37</v>
      </c>
      <c s="23" t="s">
        <v>27</v>
      </c>
      <c s="23" t="s">
        <v>3096</v>
      </c>
      <c s="18" t="s">
        <v>45</v>
      </c>
      <c s="24" t="s">
        <v>3097</v>
      </c>
      <c s="25" t="s">
        <v>179</v>
      </c>
      <c s="26">
        <v>98.25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45</v>
      </c>
    </row>
    <row r="31" spans="1:16" ht="25.5">
      <c r="A31" s="18" t="s">
        <v>37</v>
      </c>
      <c s="23" t="s">
        <v>29</v>
      </c>
      <c s="23" t="s">
        <v>3098</v>
      </c>
      <c s="18" t="s">
        <v>45</v>
      </c>
      <c s="24" t="s">
        <v>3040</v>
      </c>
      <c s="25" t="s">
        <v>179</v>
      </c>
      <c s="26">
        <v>71.44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45</v>
      </c>
    </row>
    <row r="34" spans="1:5" ht="12.75">
      <c r="A34" t="s">
        <v>46</v>
      </c>
      <c r="E34" s="29" t="s">
        <v>45</v>
      </c>
    </row>
    <row r="35" spans="1:18" ht="12.75" customHeight="1">
      <c r="A35" s="5" t="s">
        <v>35</v>
      </c>
      <c s="5"/>
      <c s="35" t="s">
        <v>25</v>
      </c>
      <c s="5"/>
      <c s="21" t="s">
        <v>402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25.5">
      <c r="A36" s="18" t="s">
        <v>37</v>
      </c>
      <c s="23" t="s">
        <v>64</v>
      </c>
      <c s="23" t="s">
        <v>3099</v>
      </c>
      <c s="18" t="s">
        <v>45</v>
      </c>
      <c s="24" t="s">
        <v>3100</v>
      </c>
      <c s="25" t="s">
        <v>179</v>
      </c>
      <c s="26">
        <v>21.5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45</v>
      </c>
    </row>
    <row r="38" spans="1:5" ht="12.75">
      <c r="A38" s="30" t="s">
        <v>44</v>
      </c>
      <c r="E38" s="31" t="s">
        <v>45</v>
      </c>
    </row>
    <row r="39" spans="1:5" ht="12.75">
      <c r="A39" t="s">
        <v>46</v>
      </c>
      <c r="E39" s="29" t="s">
        <v>45</v>
      </c>
    </row>
    <row r="40" spans="1:18" ht="12.75" customHeight="1">
      <c r="A40" s="5" t="s">
        <v>35</v>
      </c>
      <c s="5"/>
      <c s="35" t="s">
        <v>27</v>
      </c>
      <c s="5"/>
      <c s="21" t="s">
        <v>435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25.5">
      <c r="A41" s="18" t="s">
        <v>37</v>
      </c>
      <c s="23" t="s">
        <v>67</v>
      </c>
      <c s="23" t="s">
        <v>3101</v>
      </c>
      <c s="18" t="s">
        <v>45</v>
      </c>
      <c s="24" t="s">
        <v>3102</v>
      </c>
      <c s="25" t="s">
        <v>179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12.75">
      <c r="A43" s="30" t="s">
        <v>44</v>
      </c>
      <c r="E43" s="31" t="s">
        <v>45</v>
      </c>
    </row>
    <row r="44" spans="1:5" ht="12.75">
      <c r="A44" t="s">
        <v>46</v>
      </c>
      <c r="E44" s="29" t="s">
        <v>45</v>
      </c>
    </row>
    <row r="45" spans="1:18" ht="12.75" customHeight="1">
      <c r="A45" s="5" t="s">
        <v>35</v>
      </c>
      <c s="5"/>
      <c s="35" t="s">
        <v>64</v>
      </c>
      <c s="5"/>
      <c s="21" t="s">
        <v>494</v>
      </c>
      <c s="5"/>
      <c s="5"/>
      <c s="5"/>
      <c s="36">
        <f>0+Q45</f>
      </c>
      <c r="O45">
        <f>0+R45</f>
      </c>
      <c r="Q45">
        <f>0+I46+I50+I54+I58+I62+I66+I70+I74+I78+I82+I86+I90+I94+I98</f>
      </c>
      <c>
        <f>0+O46+O50+O54+O58+O62+O66+O70+O74+O78+O82+O86+O90+O94+O98</f>
      </c>
    </row>
    <row r="46" spans="1:16" ht="25.5">
      <c r="A46" s="18" t="s">
        <v>37</v>
      </c>
      <c s="23" t="s">
        <v>32</v>
      </c>
      <c s="23" t="s">
        <v>3103</v>
      </c>
      <c s="18" t="s">
        <v>45</v>
      </c>
      <c s="24" t="s">
        <v>3104</v>
      </c>
      <c s="25" t="s">
        <v>89</v>
      </c>
      <c s="26">
        <v>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42</v>
      </c>
      <c r="E47" s="29" t="s">
        <v>3105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45</v>
      </c>
    </row>
    <row r="50" spans="1:16" ht="38.25">
      <c r="A50" s="18" t="s">
        <v>37</v>
      </c>
      <c s="23" t="s">
        <v>34</v>
      </c>
      <c s="23" t="s">
        <v>3103</v>
      </c>
      <c s="18" t="s">
        <v>18</v>
      </c>
      <c s="24" t="s">
        <v>3106</v>
      </c>
      <c s="25" t="s">
        <v>89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3107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45</v>
      </c>
    </row>
    <row r="54" spans="1:16" ht="12.75">
      <c r="A54" s="18" t="s">
        <v>37</v>
      </c>
      <c s="23" t="s">
        <v>74</v>
      </c>
      <c s="23" t="s">
        <v>3108</v>
      </c>
      <c s="18" t="s">
        <v>45</v>
      </c>
      <c s="24" t="s">
        <v>3109</v>
      </c>
      <c s="25" t="s">
        <v>89</v>
      </c>
      <c s="26">
        <v>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45</v>
      </c>
    </row>
    <row r="57" spans="1:5" ht="12.75">
      <c r="A57" t="s">
        <v>46</v>
      </c>
      <c r="E57" s="29" t="s">
        <v>45</v>
      </c>
    </row>
    <row r="58" spans="1:16" ht="12.75">
      <c r="A58" s="18" t="s">
        <v>37</v>
      </c>
      <c s="23" t="s">
        <v>79</v>
      </c>
      <c s="23" t="s">
        <v>3110</v>
      </c>
      <c s="18" t="s">
        <v>45</v>
      </c>
      <c s="24" t="s">
        <v>3111</v>
      </c>
      <c s="25" t="s">
        <v>89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45</v>
      </c>
    </row>
    <row r="61" spans="1:5" ht="12.75">
      <c r="A61" t="s">
        <v>46</v>
      </c>
      <c r="E61" s="29" t="s">
        <v>45</v>
      </c>
    </row>
    <row r="62" spans="1:16" ht="12.75">
      <c r="A62" s="18" t="s">
        <v>37</v>
      </c>
      <c s="23" t="s">
        <v>84</v>
      </c>
      <c s="23" t="s">
        <v>3112</v>
      </c>
      <c s="18" t="s">
        <v>45</v>
      </c>
      <c s="24" t="s">
        <v>3113</v>
      </c>
      <c s="25" t="s">
        <v>196</v>
      </c>
      <c s="26">
        <v>200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45</v>
      </c>
    </row>
    <row r="65" spans="1:5" ht="12.75">
      <c r="A65" t="s">
        <v>46</v>
      </c>
      <c r="E65" s="29" t="s">
        <v>45</v>
      </c>
    </row>
    <row r="66" spans="1:16" ht="25.5">
      <c r="A66" s="18" t="s">
        <v>37</v>
      </c>
      <c s="23" t="s">
        <v>86</v>
      </c>
      <c s="23" t="s">
        <v>3114</v>
      </c>
      <c s="18" t="s">
        <v>45</v>
      </c>
      <c s="24" t="s">
        <v>3115</v>
      </c>
      <c s="25" t="s">
        <v>196</v>
      </c>
      <c s="26">
        <v>291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45</v>
      </c>
    </row>
    <row r="70" spans="1:16" ht="25.5">
      <c r="A70" s="18" t="s">
        <v>37</v>
      </c>
      <c s="23" t="s">
        <v>93</v>
      </c>
      <c s="23" t="s">
        <v>3116</v>
      </c>
      <c s="18" t="s">
        <v>45</v>
      </c>
      <c s="24" t="s">
        <v>3117</v>
      </c>
      <c s="25" t="s">
        <v>196</v>
      </c>
      <c s="26">
        <v>56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45</v>
      </c>
    </row>
    <row r="74" spans="1:16" ht="25.5">
      <c r="A74" s="18" t="s">
        <v>37</v>
      </c>
      <c s="23" t="s">
        <v>99</v>
      </c>
      <c s="23" t="s">
        <v>3061</v>
      </c>
      <c s="18" t="s">
        <v>45</v>
      </c>
      <c s="24" t="s">
        <v>3118</v>
      </c>
      <c s="25" t="s">
        <v>89</v>
      </c>
      <c s="26">
        <v>14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103</v>
      </c>
      <c s="23" t="s">
        <v>3119</v>
      </c>
      <c s="18" t="s">
        <v>45</v>
      </c>
      <c s="24" t="s">
        <v>3120</v>
      </c>
      <c s="25" t="s">
        <v>89</v>
      </c>
      <c s="26">
        <v>14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107</v>
      </c>
      <c s="23" t="s">
        <v>3121</v>
      </c>
      <c s="18" t="s">
        <v>45</v>
      </c>
      <c s="24" t="s">
        <v>3122</v>
      </c>
      <c s="25" t="s">
        <v>196</v>
      </c>
      <c s="26">
        <v>291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45</v>
      </c>
    </row>
    <row r="86" spans="1:16" ht="25.5">
      <c r="A86" s="18" t="s">
        <v>37</v>
      </c>
      <c s="23" t="s">
        <v>111</v>
      </c>
      <c s="23" t="s">
        <v>3067</v>
      </c>
      <c s="18" t="s">
        <v>45</v>
      </c>
      <c s="24" t="s">
        <v>3123</v>
      </c>
      <c s="25" t="s">
        <v>89</v>
      </c>
      <c s="26">
        <v>7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45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115</v>
      </c>
      <c s="23" t="s">
        <v>3124</v>
      </c>
      <c s="18" t="s">
        <v>45</v>
      </c>
      <c s="24" t="s">
        <v>3125</v>
      </c>
      <c s="25" t="s">
        <v>89</v>
      </c>
      <c s="26">
        <v>6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6" ht="38.25">
      <c r="A94" s="18" t="s">
        <v>37</v>
      </c>
      <c s="23" t="s">
        <v>120</v>
      </c>
      <c s="23" t="s">
        <v>3126</v>
      </c>
      <c s="18" t="s">
        <v>45</v>
      </c>
      <c s="24" t="s">
        <v>3127</v>
      </c>
      <c s="25" t="s">
        <v>89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25.5">
      <c r="A95" s="28" t="s">
        <v>42</v>
      </c>
      <c r="E95" s="29" t="s">
        <v>3128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45</v>
      </c>
    </row>
    <row r="98" spans="1:16" ht="38.25">
      <c r="A98" s="18" t="s">
        <v>37</v>
      </c>
      <c s="23" t="s">
        <v>125</v>
      </c>
      <c s="23" t="s">
        <v>3129</v>
      </c>
      <c s="18" t="s">
        <v>45</v>
      </c>
      <c s="24" t="s">
        <v>3130</v>
      </c>
      <c s="25" t="s">
        <v>196</v>
      </c>
      <c s="26">
        <v>389.025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45</v>
      </c>
    </row>
    <row r="101" spans="1:5" ht="12.75">
      <c r="A101" t="s">
        <v>46</v>
      </c>
      <c r="E101" s="29" t="s">
        <v>45</v>
      </c>
    </row>
    <row r="102" spans="1:18" ht="12.75" customHeight="1">
      <c r="A102" s="5" t="s">
        <v>35</v>
      </c>
      <c s="5"/>
      <c s="35" t="s">
        <v>67</v>
      </c>
      <c s="5"/>
      <c s="21" t="s">
        <v>501</v>
      </c>
      <c s="5"/>
      <c s="5"/>
      <c s="5"/>
      <c s="36">
        <f>0+Q102</f>
      </c>
      <c r="O102">
        <f>0+R102</f>
      </c>
      <c r="Q102">
        <f>0+I103+I107+I111+I115</f>
      </c>
      <c>
        <f>0+O103+O107+O111+O115</f>
      </c>
    </row>
    <row r="103" spans="1:16" ht="25.5">
      <c r="A103" s="18" t="s">
        <v>37</v>
      </c>
      <c s="23" t="s">
        <v>130</v>
      </c>
      <c s="23" t="s">
        <v>3131</v>
      </c>
      <c s="18" t="s">
        <v>45</v>
      </c>
      <c s="24" t="s">
        <v>3132</v>
      </c>
      <c s="25" t="s">
        <v>196</v>
      </c>
      <c s="26">
        <v>50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12.75">
      <c r="A105" s="30" t="s">
        <v>44</v>
      </c>
      <c r="E105" s="31" t="s">
        <v>45</v>
      </c>
    </row>
    <row r="106" spans="1:5" ht="12.75">
      <c r="A106" t="s">
        <v>46</v>
      </c>
      <c r="E106" s="29" t="s">
        <v>45</v>
      </c>
    </row>
    <row r="107" spans="1:16" ht="38.25">
      <c r="A107" s="18" t="s">
        <v>37</v>
      </c>
      <c s="23" t="s">
        <v>135</v>
      </c>
      <c s="23" t="s">
        <v>3085</v>
      </c>
      <c s="18" t="s">
        <v>45</v>
      </c>
      <c s="24" t="s">
        <v>3133</v>
      </c>
      <c s="25" t="s">
        <v>196</v>
      </c>
      <c s="26">
        <v>261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45</v>
      </c>
    </row>
    <row r="110" spans="1:5" ht="12.75">
      <c r="A110" t="s">
        <v>46</v>
      </c>
      <c r="E110" s="29" t="s">
        <v>45</v>
      </c>
    </row>
    <row r="111" spans="1:16" ht="12.75">
      <c r="A111" s="18" t="s">
        <v>37</v>
      </c>
      <c s="23" t="s">
        <v>140</v>
      </c>
      <c s="23" t="s">
        <v>3134</v>
      </c>
      <c s="18" t="s">
        <v>45</v>
      </c>
      <c s="24" t="s">
        <v>3088</v>
      </c>
      <c s="25" t="s">
        <v>196</v>
      </c>
      <c s="26">
        <v>261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45</v>
      </c>
    </row>
    <row r="114" spans="1:5" ht="12.75">
      <c r="A114" t="s">
        <v>46</v>
      </c>
      <c r="E114" s="29" t="s">
        <v>45</v>
      </c>
    </row>
    <row r="115" spans="1:16" ht="12.75">
      <c r="A115" s="18" t="s">
        <v>37</v>
      </c>
      <c s="23" t="s">
        <v>318</v>
      </c>
      <c s="23" t="s">
        <v>3135</v>
      </c>
      <c s="18" t="s">
        <v>45</v>
      </c>
      <c s="24" t="s">
        <v>3136</v>
      </c>
      <c s="25" t="s">
        <v>179</v>
      </c>
      <c s="26">
        <v>1.31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45</v>
      </c>
    </row>
    <row r="118" spans="1:5" ht="12.75">
      <c r="A118" t="s">
        <v>46</v>
      </c>
      <c r="E118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0+O9+O158+O407+O424+O429+O434+O467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0+I9+I158+I407+I424+I429+I434+I467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3137</v>
      </c>
      <c s="1"/>
      <c s="10" t="s">
        <v>3138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3138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0+I10+I14+I18+I22+I26+I30+I34+I38+I42+I46+I50+I54+I58+I62+I66+I70+I74+I78+I82+I86+I90+I94+I98+I102+I106+I110+I114+I118+I122+I126+I130+I134+I138+I142+I146+I150+I154</f>
      </c>
      <c>
        <f>0+O10+O14+O18+O22+O26+O30+O34+O38+O42+O46+O50+O54+O58+O62+O66+O70+O74+O78+O82+O86+O90+O94+O98+O102+O106+O110+O114+O118+O122+O126+O130+O134+O138+O142+O146+O150+O154</f>
      </c>
    </row>
    <row r="10" spans="1:16" ht="12.75">
      <c r="A10" s="18" t="s">
        <v>37</v>
      </c>
      <c s="23" t="s">
        <v>379</v>
      </c>
      <c s="23" t="s">
        <v>3139</v>
      </c>
      <c s="18" t="s">
        <v>45</v>
      </c>
      <c s="24" t="s">
        <v>3140</v>
      </c>
      <c s="25" t="s">
        <v>678</v>
      </c>
      <c s="26">
        <v>13.538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3141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18</v>
      </c>
      <c s="23" t="s">
        <v>3142</v>
      </c>
      <c s="18" t="s">
        <v>45</v>
      </c>
      <c s="24" t="s">
        <v>3143</v>
      </c>
      <c s="25" t="s">
        <v>128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17</v>
      </c>
      <c s="23" t="s">
        <v>3144</v>
      </c>
      <c s="18" t="s">
        <v>45</v>
      </c>
      <c s="24" t="s">
        <v>3145</v>
      </c>
      <c s="25" t="s">
        <v>3146</v>
      </c>
      <c s="26">
        <v>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16</v>
      </c>
      <c s="23" t="s">
        <v>3147</v>
      </c>
      <c s="18" t="s">
        <v>45</v>
      </c>
      <c s="24" t="s">
        <v>3148</v>
      </c>
      <c s="25" t="s">
        <v>196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6" ht="12.75">
      <c r="A26" s="18" t="s">
        <v>37</v>
      </c>
      <c s="23" t="s">
        <v>25</v>
      </c>
      <c s="23" t="s">
        <v>3149</v>
      </c>
      <c s="18" t="s">
        <v>45</v>
      </c>
      <c s="24" t="s">
        <v>3150</v>
      </c>
      <c s="25" t="s">
        <v>196</v>
      </c>
      <c s="26">
        <v>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45</v>
      </c>
    </row>
    <row r="30" spans="1:16" ht="12.75">
      <c r="A30" s="18" t="s">
        <v>37</v>
      </c>
      <c s="23" t="s">
        <v>27</v>
      </c>
      <c s="23" t="s">
        <v>3151</v>
      </c>
      <c s="18" t="s">
        <v>45</v>
      </c>
      <c s="24" t="s">
        <v>3152</v>
      </c>
      <c s="25" t="s">
        <v>165</v>
      </c>
      <c s="26">
        <v>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45</v>
      </c>
    </row>
    <row r="34" spans="1:16" ht="12.75">
      <c r="A34" s="18" t="s">
        <v>37</v>
      </c>
      <c s="23" t="s">
        <v>29</v>
      </c>
      <c s="23" t="s">
        <v>3153</v>
      </c>
      <c s="18" t="s">
        <v>45</v>
      </c>
      <c s="24" t="s">
        <v>3154</v>
      </c>
      <c s="25" t="s">
        <v>165</v>
      </c>
      <c s="26">
        <v>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45</v>
      </c>
    </row>
    <row r="38" spans="1:16" ht="12.75">
      <c r="A38" s="18" t="s">
        <v>37</v>
      </c>
      <c s="23" t="s">
        <v>64</v>
      </c>
      <c s="23" t="s">
        <v>3155</v>
      </c>
      <c s="18" t="s">
        <v>45</v>
      </c>
      <c s="24" t="s">
        <v>3156</v>
      </c>
      <c s="25" t="s">
        <v>196</v>
      </c>
      <c s="26">
        <v>16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67</v>
      </c>
      <c s="23" t="s">
        <v>3157</v>
      </c>
      <c s="18" t="s">
        <v>45</v>
      </c>
      <c s="24" t="s">
        <v>3158</v>
      </c>
      <c s="25" t="s">
        <v>196</v>
      </c>
      <c s="26">
        <v>16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32</v>
      </c>
      <c s="23" t="s">
        <v>3159</v>
      </c>
      <c s="18" t="s">
        <v>45</v>
      </c>
      <c s="24" t="s">
        <v>3160</v>
      </c>
      <c s="25" t="s">
        <v>165</v>
      </c>
      <c s="26">
        <v>270.75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63.75">
      <c r="A48" s="30" t="s">
        <v>44</v>
      </c>
      <c r="E48" s="31" t="s">
        <v>3161</v>
      </c>
    </row>
    <row r="49" spans="1:5" ht="12.75">
      <c r="A49" t="s">
        <v>46</v>
      </c>
      <c r="E49" s="29" t="s">
        <v>45</v>
      </c>
    </row>
    <row r="50" spans="1:16" ht="25.5">
      <c r="A50" s="18" t="s">
        <v>37</v>
      </c>
      <c s="23" t="s">
        <v>34</v>
      </c>
      <c s="23" t="s">
        <v>3162</v>
      </c>
      <c s="18" t="s">
        <v>45</v>
      </c>
      <c s="24" t="s">
        <v>3163</v>
      </c>
      <c s="25" t="s">
        <v>179</v>
      </c>
      <c s="26">
        <v>19.08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63.75">
      <c r="A52" s="30" t="s">
        <v>44</v>
      </c>
      <c r="E52" s="31" t="s">
        <v>3164</v>
      </c>
    </row>
    <row r="53" spans="1:5" ht="12.75">
      <c r="A53" t="s">
        <v>46</v>
      </c>
      <c r="E53" s="29" t="s">
        <v>45</v>
      </c>
    </row>
    <row r="54" spans="1:16" ht="25.5">
      <c r="A54" s="18" t="s">
        <v>37</v>
      </c>
      <c s="23" t="s">
        <v>79</v>
      </c>
      <c s="23" t="s">
        <v>3165</v>
      </c>
      <c s="18" t="s">
        <v>45</v>
      </c>
      <c s="24" t="s">
        <v>3166</v>
      </c>
      <c s="25" t="s">
        <v>179</v>
      </c>
      <c s="26">
        <v>16.2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3167</v>
      </c>
    </row>
    <row r="57" spans="1:5" ht="12.75">
      <c r="A57" t="s">
        <v>46</v>
      </c>
      <c r="E57" s="29" t="s">
        <v>45</v>
      </c>
    </row>
    <row r="58" spans="1:16" ht="25.5">
      <c r="A58" s="18" t="s">
        <v>37</v>
      </c>
      <c s="23" t="s">
        <v>74</v>
      </c>
      <c s="23" t="s">
        <v>3168</v>
      </c>
      <c s="18" t="s">
        <v>45</v>
      </c>
      <c s="24" t="s">
        <v>3169</v>
      </c>
      <c s="25" t="s">
        <v>179</v>
      </c>
      <c s="26">
        <v>12.72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3170</v>
      </c>
    </row>
    <row r="61" spans="1:5" ht="12.75">
      <c r="A61" t="s">
        <v>46</v>
      </c>
      <c r="E61" s="29" t="s">
        <v>45</v>
      </c>
    </row>
    <row r="62" spans="1:16" ht="25.5">
      <c r="A62" s="18" t="s">
        <v>37</v>
      </c>
      <c s="23" t="s">
        <v>84</v>
      </c>
      <c s="23" t="s">
        <v>3171</v>
      </c>
      <c s="18" t="s">
        <v>45</v>
      </c>
      <c s="24" t="s">
        <v>3172</v>
      </c>
      <c s="25" t="s">
        <v>179</v>
      </c>
      <c s="26">
        <v>10.8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3173</v>
      </c>
    </row>
    <row r="65" spans="1:5" ht="12.75">
      <c r="A65" t="s">
        <v>46</v>
      </c>
      <c r="E65" s="29" t="s">
        <v>45</v>
      </c>
    </row>
    <row r="66" spans="1:16" ht="25.5">
      <c r="A66" s="18" t="s">
        <v>37</v>
      </c>
      <c s="23" t="s">
        <v>86</v>
      </c>
      <c s="23" t="s">
        <v>3174</v>
      </c>
      <c s="18" t="s">
        <v>45</v>
      </c>
      <c s="24" t="s">
        <v>3175</v>
      </c>
      <c s="25" t="s">
        <v>179</v>
      </c>
      <c s="26">
        <v>111.783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76.5">
      <c r="A68" s="30" t="s">
        <v>44</v>
      </c>
      <c r="E68" s="31" t="s">
        <v>3176</v>
      </c>
    </row>
    <row r="69" spans="1:5" ht="12.75">
      <c r="A69" t="s">
        <v>46</v>
      </c>
      <c r="E69" s="29" t="s">
        <v>45</v>
      </c>
    </row>
    <row r="70" spans="1:16" ht="25.5">
      <c r="A70" s="18" t="s">
        <v>37</v>
      </c>
      <c s="23" t="s">
        <v>99</v>
      </c>
      <c s="23" t="s">
        <v>3177</v>
      </c>
      <c s="18" t="s">
        <v>45</v>
      </c>
      <c s="24" t="s">
        <v>3178</v>
      </c>
      <c s="25" t="s">
        <v>179</v>
      </c>
      <c s="26">
        <v>130.118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3179</v>
      </c>
    </row>
    <row r="73" spans="1:5" ht="12.75">
      <c r="A73" t="s">
        <v>46</v>
      </c>
      <c r="E73" s="29" t="s">
        <v>45</v>
      </c>
    </row>
    <row r="74" spans="1:16" ht="25.5">
      <c r="A74" s="18" t="s">
        <v>37</v>
      </c>
      <c s="23" t="s">
        <v>93</v>
      </c>
      <c s="23" t="s">
        <v>3180</v>
      </c>
      <c s="18" t="s">
        <v>45</v>
      </c>
      <c s="24" t="s">
        <v>3181</v>
      </c>
      <c s="25" t="s">
        <v>179</v>
      </c>
      <c s="26">
        <v>74.522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38.25">
      <c r="A76" s="30" t="s">
        <v>44</v>
      </c>
      <c r="E76" s="31" t="s">
        <v>3182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103</v>
      </c>
      <c s="23" t="s">
        <v>3183</v>
      </c>
      <c s="18" t="s">
        <v>45</v>
      </c>
      <c s="24" t="s">
        <v>3184</v>
      </c>
      <c s="25" t="s">
        <v>179</v>
      </c>
      <c s="26">
        <v>86.746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3185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107</v>
      </c>
      <c s="23" t="s">
        <v>3186</v>
      </c>
      <c s="18" t="s">
        <v>45</v>
      </c>
      <c s="24" t="s">
        <v>3187</v>
      </c>
      <c s="25" t="s">
        <v>179</v>
      </c>
      <c s="26">
        <v>166.28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3188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111</v>
      </c>
      <c s="23" t="s">
        <v>3189</v>
      </c>
      <c s="18" t="s">
        <v>45</v>
      </c>
      <c s="24" t="s">
        <v>3190</v>
      </c>
      <c s="25" t="s">
        <v>165</v>
      </c>
      <c s="26">
        <v>1080.4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51">
      <c r="A88" s="30" t="s">
        <v>44</v>
      </c>
      <c r="E88" s="31" t="s">
        <v>3191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115</v>
      </c>
      <c s="23" t="s">
        <v>3192</v>
      </c>
      <c s="18" t="s">
        <v>45</v>
      </c>
      <c s="24" t="s">
        <v>3193</v>
      </c>
      <c s="25" t="s">
        <v>165</v>
      </c>
      <c s="26">
        <v>1080.4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6" ht="12.75">
      <c r="A94" s="18" t="s">
        <v>37</v>
      </c>
      <c s="23" t="s">
        <v>120</v>
      </c>
      <c s="23" t="s">
        <v>3194</v>
      </c>
      <c s="18" t="s">
        <v>45</v>
      </c>
      <c s="24" t="s">
        <v>3195</v>
      </c>
      <c s="25" t="s">
        <v>165</v>
      </c>
      <c s="26">
        <v>79.5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45</v>
      </c>
    </row>
    <row r="96" spans="1:5" ht="51">
      <c r="A96" s="30" t="s">
        <v>44</v>
      </c>
      <c r="E96" s="31" t="s">
        <v>3196</v>
      </c>
    </row>
    <row r="97" spans="1:5" ht="12.75">
      <c r="A97" t="s">
        <v>46</v>
      </c>
      <c r="E97" s="29" t="s">
        <v>45</v>
      </c>
    </row>
    <row r="98" spans="1:16" ht="12.75">
      <c r="A98" s="18" t="s">
        <v>37</v>
      </c>
      <c s="23" t="s">
        <v>125</v>
      </c>
      <c s="23" t="s">
        <v>3197</v>
      </c>
      <c s="18" t="s">
        <v>45</v>
      </c>
      <c s="24" t="s">
        <v>3198</v>
      </c>
      <c s="25" t="s">
        <v>165</v>
      </c>
      <c s="26">
        <v>79.5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45</v>
      </c>
    </row>
    <row r="101" spans="1:5" ht="12.75">
      <c r="A101" t="s">
        <v>46</v>
      </c>
      <c r="E101" s="29" t="s">
        <v>45</v>
      </c>
    </row>
    <row r="102" spans="1:16" ht="12.75">
      <c r="A102" s="18" t="s">
        <v>37</v>
      </c>
      <c s="23" t="s">
        <v>130</v>
      </c>
      <c s="23" t="s">
        <v>3199</v>
      </c>
      <c s="18" t="s">
        <v>45</v>
      </c>
      <c s="24" t="s">
        <v>3200</v>
      </c>
      <c s="25" t="s">
        <v>179</v>
      </c>
      <c s="26">
        <v>79.5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12.75">
      <c r="A105" t="s">
        <v>46</v>
      </c>
      <c r="E105" s="29" t="s">
        <v>45</v>
      </c>
    </row>
    <row r="106" spans="1:16" ht="12.75">
      <c r="A106" s="18" t="s">
        <v>37</v>
      </c>
      <c s="23" t="s">
        <v>135</v>
      </c>
      <c s="23" t="s">
        <v>3201</v>
      </c>
      <c s="18" t="s">
        <v>45</v>
      </c>
      <c s="24" t="s">
        <v>3202</v>
      </c>
      <c s="25" t="s">
        <v>179</v>
      </c>
      <c s="26">
        <v>79.5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45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45</v>
      </c>
    </row>
    <row r="110" spans="1:16" ht="25.5">
      <c r="A110" s="18" t="s">
        <v>37</v>
      </c>
      <c s="23" t="s">
        <v>140</v>
      </c>
      <c s="23" t="s">
        <v>3203</v>
      </c>
      <c s="18" t="s">
        <v>45</v>
      </c>
      <c s="24" t="s">
        <v>3204</v>
      </c>
      <c s="25" t="s">
        <v>179</v>
      </c>
      <c s="26">
        <v>502.7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12.75">
      <c r="A112" s="30" t="s">
        <v>44</v>
      </c>
      <c r="E112" s="31" t="s">
        <v>3205</v>
      </c>
    </row>
    <row r="113" spans="1:5" ht="12.75">
      <c r="A113" t="s">
        <v>46</v>
      </c>
      <c r="E113" s="29" t="s">
        <v>45</v>
      </c>
    </row>
    <row r="114" spans="1:16" ht="25.5">
      <c r="A114" s="18" t="s">
        <v>37</v>
      </c>
      <c s="23" t="s">
        <v>318</v>
      </c>
      <c s="23" t="s">
        <v>3206</v>
      </c>
      <c s="18" t="s">
        <v>45</v>
      </c>
      <c s="24" t="s">
        <v>3207</v>
      </c>
      <c s="25" t="s">
        <v>179</v>
      </c>
      <c s="26">
        <v>257.75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3208</v>
      </c>
    </row>
    <row r="117" spans="1:5" ht="12.75">
      <c r="A117" t="s">
        <v>46</v>
      </c>
      <c r="E117" s="29" t="s">
        <v>45</v>
      </c>
    </row>
    <row r="118" spans="1:16" ht="12.75">
      <c r="A118" s="18" t="s">
        <v>37</v>
      </c>
      <c s="23" t="s">
        <v>324</v>
      </c>
      <c s="23" t="s">
        <v>3209</v>
      </c>
      <c s="18" t="s">
        <v>45</v>
      </c>
      <c s="24" t="s">
        <v>3210</v>
      </c>
      <c s="25" t="s">
        <v>179</v>
      </c>
      <c s="26">
        <v>502.7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12.75">
      <c r="A120" s="30" t="s">
        <v>44</v>
      </c>
      <c r="E120" s="31" t="s">
        <v>3211</v>
      </c>
    </row>
    <row r="121" spans="1:5" ht="12.75">
      <c r="A121" t="s">
        <v>46</v>
      </c>
      <c r="E121" s="29" t="s">
        <v>45</v>
      </c>
    </row>
    <row r="122" spans="1:16" ht="12.75">
      <c r="A122" s="18" t="s">
        <v>37</v>
      </c>
      <c s="23" t="s">
        <v>329</v>
      </c>
      <c s="23" t="s">
        <v>3212</v>
      </c>
      <c s="18" t="s">
        <v>45</v>
      </c>
      <c s="24" t="s">
        <v>3213</v>
      </c>
      <c s="25" t="s">
        <v>179</v>
      </c>
      <c s="26">
        <v>502.7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3211</v>
      </c>
    </row>
    <row r="125" spans="1:5" ht="12.75">
      <c r="A125" t="s">
        <v>46</v>
      </c>
      <c r="E125" s="29" t="s">
        <v>45</v>
      </c>
    </row>
    <row r="126" spans="1:16" ht="12.75">
      <c r="A126" s="18" t="s">
        <v>37</v>
      </c>
      <c s="23" t="s">
        <v>333</v>
      </c>
      <c s="23" t="s">
        <v>3214</v>
      </c>
      <c s="18" t="s">
        <v>45</v>
      </c>
      <c s="24" t="s">
        <v>3215</v>
      </c>
      <c s="25" t="s">
        <v>179</v>
      </c>
      <c s="26">
        <v>394.2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3216</v>
      </c>
    </row>
    <row r="129" spans="1:5" ht="12.75">
      <c r="A129" t="s">
        <v>46</v>
      </c>
      <c r="E129" s="29" t="s">
        <v>45</v>
      </c>
    </row>
    <row r="130" spans="1:16" ht="12.75">
      <c r="A130" s="18" t="s">
        <v>37</v>
      </c>
      <c s="23" t="s">
        <v>344</v>
      </c>
      <c s="23" t="s">
        <v>3217</v>
      </c>
      <c s="18" t="s">
        <v>45</v>
      </c>
      <c s="24" t="s">
        <v>3218</v>
      </c>
      <c s="25" t="s">
        <v>179</v>
      </c>
      <c s="26">
        <v>54.25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89.25">
      <c r="A132" s="30" t="s">
        <v>44</v>
      </c>
      <c r="E132" s="31" t="s">
        <v>3219</v>
      </c>
    </row>
    <row r="133" spans="1:5" ht="12.75">
      <c r="A133" t="s">
        <v>46</v>
      </c>
      <c r="E133" s="29" t="s">
        <v>45</v>
      </c>
    </row>
    <row r="134" spans="1:16" ht="12.75">
      <c r="A134" s="18" t="s">
        <v>37</v>
      </c>
      <c s="23" t="s">
        <v>349</v>
      </c>
      <c s="23" t="s">
        <v>3220</v>
      </c>
      <c s="18" t="s">
        <v>45</v>
      </c>
      <c s="24" t="s">
        <v>3221</v>
      </c>
      <c s="25" t="s">
        <v>179</v>
      </c>
      <c s="26">
        <v>54.25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3222</v>
      </c>
    </row>
    <row r="137" spans="1:5" ht="12.75">
      <c r="A137" t="s">
        <v>46</v>
      </c>
      <c r="E137" s="29" t="s">
        <v>45</v>
      </c>
    </row>
    <row r="138" spans="1:16" ht="12.75">
      <c r="A138" s="18" t="s">
        <v>37</v>
      </c>
      <c s="23" t="s">
        <v>367</v>
      </c>
      <c s="23" t="s">
        <v>3223</v>
      </c>
      <c s="18" t="s">
        <v>45</v>
      </c>
      <c s="24" t="s">
        <v>3224</v>
      </c>
      <c s="25" t="s">
        <v>165</v>
      </c>
      <c s="26">
        <v>270.75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63.75">
      <c r="A140" s="30" t="s">
        <v>44</v>
      </c>
      <c r="E140" s="31" t="s">
        <v>3225</v>
      </c>
    </row>
    <row r="141" spans="1:5" ht="12.75">
      <c r="A141" t="s">
        <v>46</v>
      </c>
      <c r="E141" s="29" t="s">
        <v>45</v>
      </c>
    </row>
    <row r="142" spans="1:16" ht="12.75">
      <c r="A142" s="18" t="s">
        <v>37</v>
      </c>
      <c s="23" t="s">
        <v>373</v>
      </c>
      <c s="23" t="s">
        <v>3226</v>
      </c>
      <c s="18" t="s">
        <v>45</v>
      </c>
      <c s="24" t="s">
        <v>3227</v>
      </c>
      <c s="25" t="s">
        <v>165</v>
      </c>
      <c s="26">
        <v>270.75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12.75">
      <c r="A145" t="s">
        <v>46</v>
      </c>
      <c r="E145" s="29" t="s">
        <v>45</v>
      </c>
    </row>
    <row r="146" spans="1:16" ht="12.75">
      <c r="A146" s="18" t="s">
        <v>37</v>
      </c>
      <c s="23" t="s">
        <v>361</v>
      </c>
      <c s="23" t="s">
        <v>3228</v>
      </c>
      <c s="18" t="s">
        <v>45</v>
      </c>
      <c s="24" t="s">
        <v>3229</v>
      </c>
      <c s="25" t="s">
        <v>165</v>
      </c>
      <c s="26">
        <v>466.5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45</v>
      </c>
    </row>
    <row r="148" spans="1:5" ht="38.25">
      <c r="A148" s="30" t="s">
        <v>44</v>
      </c>
      <c r="E148" s="31" t="s">
        <v>3230</v>
      </c>
    </row>
    <row r="149" spans="1:5" ht="12.75">
      <c r="A149" t="s">
        <v>46</v>
      </c>
      <c r="E149" s="29" t="s">
        <v>45</v>
      </c>
    </row>
    <row r="150" spans="1:16" ht="12.75">
      <c r="A150" s="18" t="s">
        <v>37</v>
      </c>
      <c s="23" t="s">
        <v>355</v>
      </c>
      <c s="23" t="s">
        <v>3231</v>
      </c>
      <c s="18" t="s">
        <v>45</v>
      </c>
      <c s="24" t="s">
        <v>3232</v>
      </c>
      <c s="25" t="s">
        <v>149</v>
      </c>
      <c s="26">
        <v>217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45</v>
      </c>
    </row>
    <row r="152" spans="1:5" ht="12.75">
      <c r="A152" s="30" t="s">
        <v>44</v>
      </c>
      <c r="E152" s="31" t="s">
        <v>3233</v>
      </c>
    </row>
    <row r="153" spans="1:5" ht="12.75">
      <c r="A153" t="s">
        <v>46</v>
      </c>
      <c r="E153" s="29" t="s">
        <v>45</v>
      </c>
    </row>
    <row r="154" spans="1:16" ht="12.75">
      <c r="A154" s="18" t="s">
        <v>37</v>
      </c>
      <c s="23" t="s">
        <v>337</v>
      </c>
      <c s="23" t="s">
        <v>3234</v>
      </c>
      <c s="18" t="s">
        <v>45</v>
      </c>
      <c s="24" t="s">
        <v>3235</v>
      </c>
      <c s="25" t="s">
        <v>149</v>
      </c>
      <c s="26">
        <v>326.64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45</v>
      </c>
    </row>
    <row r="156" spans="1:5" ht="76.5">
      <c r="A156" s="30" t="s">
        <v>44</v>
      </c>
      <c r="E156" s="31" t="s">
        <v>3236</v>
      </c>
    </row>
    <row r="157" spans="1:5" ht="12.75">
      <c r="A157" t="s">
        <v>46</v>
      </c>
      <c r="E157" s="29" t="s">
        <v>45</v>
      </c>
    </row>
    <row r="158" spans="1:18" ht="12.75" customHeight="1">
      <c r="A158" s="5" t="s">
        <v>35</v>
      </c>
      <c s="5"/>
      <c s="35" t="s">
        <v>3237</v>
      </c>
      <c s="5"/>
      <c s="21" t="s">
        <v>3238</v>
      </c>
      <c s="5"/>
      <c s="5"/>
      <c s="5"/>
      <c s="36">
        <f>0+Q158</f>
      </c>
      <c r="O158">
        <f>0+R158</f>
      </c>
      <c r="Q158">
        <f>0+I159+I163+I167+I171+I175+I179+I183+I187+I191+I195+I199+I203+I207+I211+I215+I219+I223+I227+I231+I235+I239+I243+I247+I251+I255+I259+I263+I267+I271+I275+I279+I283+I287+I291+I295+I299+I303+I307+I311+I315+I319+I323+I327+I331+I335+I339+I343+I347+I351+I355+I359+I363+I367+I371+I375+I379+I383+I387+I391+I395+I399+I403</f>
      </c>
      <c>
        <f>0+O159+O163+O167+O171+O175+O179+O183+O187+O191+O195+O199+O203+O207+O211+O215+O219+O223+O227+O231+O235+O239+O243+O247+O251+O255+O259+O263+O267+O271+O275+O279+O283+O287+O291+O295+O299+O303+O307+O311+O315+O319+O323+O327+O331+O335+O339+O343+O347+O351+O355+O359+O363+O367+O371+O375+O379+O383+O387+O391+O395+O399+O403</f>
      </c>
    </row>
    <row r="159" spans="1:16" ht="12.75">
      <c r="A159" s="18" t="s">
        <v>37</v>
      </c>
      <c s="23" t="s">
        <v>3239</v>
      </c>
      <c s="23" t="s">
        <v>3240</v>
      </c>
      <c s="18" t="s">
        <v>45</v>
      </c>
      <c s="24" t="s">
        <v>3241</v>
      </c>
      <c s="25" t="s">
        <v>89</v>
      </c>
      <c s="26">
        <v>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45</v>
      </c>
    </row>
    <row r="162" spans="1:5" ht="12.75">
      <c r="A162" t="s">
        <v>46</v>
      </c>
      <c r="E162" s="29" t="s">
        <v>45</v>
      </c>
    </row>
    <row r="163" spans="1:16" ht="12.75">
      <c r="A163" s="18" t="s">
        <v>37</v>
      </c>
      <c s="23" t="s">
        <v>2222</v>
      </c>
      <c s="23" t="s">
        <v>3242</v>
      </c>
      <c s="18" t="s">
        <v>45</v>
      </c>
      <c s="24" t="s">
        <v>3243</v>
      </c>
      <c s="25" t="s">
        <v>89</v>
      </c>
      <c s="26">
        <v>47.5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3244</v>
      </c>
    </row>
    <row r="166" spans="1:5" ht="12.75">
      <c r="A166" t="s">
        <v>46</v>
      </c>
      <c r="E166" s="29" t="s">
        <v>45</v>
      </c>
    </row>
    <row r="167" spans="1:16" ht="12.75">
      <c r="A167" s="18" t="s">
        <v>37</v>
      </c>
      <c s="23" t="s">
        <v>3245</v>
      </c>
      <c s="23" t="s">
        <v>3246</v>
      </c>
      <c s="18" t="s">
        <v>45</v>
      </c>
      <c s="24" t="s">
        <v>3247</v>
      </c>
      <c s="25" t="s">
        <v>196</v>
      </c>
      <c s="26">
        <v>197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45</v>
      </c>
    </row>
    <row r="169" spans="1:5" ht="12.75">
      <c r="A169" s="30" t="s">
        <v>44</v>
      </c>
      <c r="E169" s="31" t="s">
        <v>45</v>
      </c>
    </row>
    <row r="170" spans="1:5" ht="12.75">
      <c r="A170" t="s">
        <v>46</v>
      </c>
      <c r="E170" s="29" t="s">
        <v>45</v>
      </c>
    </row>
    <row r="171" spans="1:16" ht="12.75">
      <c r="A171" s="18" t="s">
        <v>37</v>
      </c>
      <c s="23" t="s">
        <v>3248</v>
      </c>
      <c s="23" t="s">
        <v>3249</v>
      </c>
      <c s="18" t="s">
        <v>45</v>
      </c>
      <c s="24" t="s">
        <v>3250</v>
      </c>
      <c s="25" t="s">
        <v>3251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2.75">
      <c r="A174" t="s">
        <v>46</v>
      </c>
      <c r="E174" s="29" t="s">
        <v>45</v>
      </c>
    </row>
    <row r="175" spans="1:16" ht="25.5">
      <c r="A175" s="18" t="s">
        <v>37</v>
      </c>
      <c s="23" t="s">
        <v>633</v>
      </c>
      <c s="23" t="s">
        <v>3252</v>
      </c>
      <c s="18" t="s">
        <v>45</v>
      </c>
      <c s="24" t="s">
        <v>3253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12.75">
      <c r="A178" t="s">
        <v>46</v>
      </c>
      <c r="E178" s="29" t="s">
        <v>45</v>
      </c>
    </row>
    <row r="179" spans="1:16" ht="25.5">
      <c r="A179" s="18" t="s">
        <v>37</v>
      </c>
      <c s="23" t="s">
        <v>642</v>
      </c>
      <c s="23" t="s">
        <v>3254</v>
      </c>
      <c s="18" t="s">
        <v>45</v>
      </c>
      <c s="24" t="s">
        <v>3255</v>
      </c>
      <c s="25" t="s">
        <v>89</v>
      </c>
      <c s="26">
        <v>6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12.75">
      <c r="A182" t="s">
        <v>46</v>
      </c>
      <c r="E182" s="29" t="s">
        <v>45</v>
      </c>
    </row>
    <row r="183" spans="1:16" ht="12.75">
      <c r="A183" s="18" t="s">
        <v>37</v>
      </c>
      <c s="23" t="s">
        <v>559</v>
      </c>
      <c s="23" t="s">
        <v>3256</v>
      </c>
      <c s="18" t="s">
        <v>45</v>
      </c>
      <c s="24" t="s">
        <v>3257</v>
      </c>
      <c s="25" t="s">
        <v>89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42</v>
      </c>
      <c r="E184" s="29" t="s">
        <v>45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566</v>
      </c>
      <c s="23" t="s">
        <v>3258</v>
      </c>
      <c s="18" t="s">
        <v>45</v>
      </c>
      <c s="24" t="s">
        <v>3259</v>
      </c>
      <c s="25" t="s">
        <v>89</v>
      </c>
      <c s="26">
        <v>2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45</v>
      </c>
    </row>
    <row r="190" spans="1:5" ht="12.75">
      <c r="A190" t="s">
        <v>46</v>
      </c>
      <c r="E190" s="29" t="s">
        <v>45</v>
      </c>
    </row>
    <row r="191" spans="1:16" ht="12.75">
      <c r="A191" s="18" t="s">
        <v>37</v>
      </c>
      <c s="23" t="s">
        <v>495</v>
      </c>
      <c s="23" t="s">
        <v>3260</v>
      </c>
      <c s="18" t="s">
        <v>45</v>
      </c>
      <c s="24" t="s">
        <v>3261</v>
      </c>
      <c s="25" t="s">
        <v>89</v>
      </c>
      <c s="26">
        <v>20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45</v>
      </c>
    </row>
    <row r="193" spans="1:5" ht="12.75">
      <c r="A193" s="30" t="s">
        <v>44</v>
      </c>
      <c r="E193" s="31" t="s">
        <v>115</v>
      </c>
    </row>
    <row r="194" spans="1:5" ht="12.75">
      <c r="A194" t="s">
        <v>46</v>
      </c>
      <c r="E194" s="29" t="s">
        <v>45</v>
      </c>
    </row>
    <row r="195" spans="1:16" ht="25.5">
      <c r="A195" s="18" t="s">
        <v>37</v>
      </c>
      <c s="23" t="s">
        <v>418</v>
      </c>
      <c s="23" t="s">
        <v>3262</v>
      </c>
      <c s="18" t="s">
        <v>45</v>
      </c>
      <c s="24" t="s">
        <v>3263</v>
      </c>
      <c s="25" t="s">
        <v>196</v>
      </c>
      <c s="26">
        <v>36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12.75">
      <c r="A197" s="30" t="s">
        <v>44</v>
      </c>
      <c r="E197" s="31" t="s">
        <v>45</v>
      </c>
    </row>
    <row r="198" spans="1:5" ht="12.75">
      <c r="A198" t="s">
        <v>46</v>
      </c>
      <c r="E198" s="29" t="s">
        <v>45</v>
      </c>
    </row>
    <row r="199" spans="1:16" ht="25.5">
      <c r="A199" s="18" t="s">
        <v>37</v>
      </c>
      <c s="23" t="s">
        <v>429</v>
      </c>
      <c s="23" t="s">
        <v>3264</v>
      </c>
      <c s="18" t="s">
        <v>45</v>
      </c>
      <c s="24" t="s">
        <v>3265</v>
      </c>
      <c s="25" t="s">
        <v>196</v>
      </c>
      <c s="26">
        <v>23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45</v>
      </c>
    </row>
    <row r="201" spans="1:5" ht="12.75">
      <c r="A201" s="30" t="s">
        <v>44</v>
      </c>
      <c r="E201" s="31" t="s">
        <v>45</v>
      </c>
    </row>
    <row r="202" spans="1:5" ht="12.75">
      <c r="A202" t="s">
        <v>46</v>
      </c>
      <c r="E202" s="29" t="s">
        <v>45</v>
      </c>
    </row>
    <row r="203" spans="1:16" ht="25.5">
      <c r="A203" s="18" t="s">
        <v>37</v>
      </c>
      <c s="23" t="s">
        <v>442</v>
      </c>
      <c s="23" t="s">
        <v>3266</v>
      </c>
      <c s="18" t="s">
        <v>45</v>
      </c>
      <c s="24" t="s">
        <v>3267</v>
      </c>
      <c s="25" t="s">
        <v>196</v>
      </c>
      <c s="26">
        <v>161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12.75">
      <c r="A205" s="30" t="s">
        <v>44</v>
      </c>
      <c r="E205" s="31" t="s">
        <v>3268</v>
      </c>
    </row>
    <row r="206" spans="1:5" ht="12.75">
      <c r="A206" t="s">
        <v>46</v>
      </c>
      <c r="E206" s="29" t="s">
        <v>45</v>
      </c>
    </row>
    <row r="207" spans="1:16" ht="25.5">
      <c r="A207" s="18" t="s">
        <v>37</v>
      </c>
      <c s="23" t="s">
        <v>452</v>
      </c>
      <c s="23" t="s">
        <v>3269</v>
      </c>
      <c s="18" t="s">
        <v>45</v>
      </c>
      <c s="24" t="s">
        <v>3270</v>
      </c>
      <c s="25" t="s">
        <v>196</v>
      </c>
      <c s="26">
        <v>11.4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3271</v>
      </c>
    </row>
    <row r="210" spans="1:5" ht="12.75">
      <c r="A210" t="s">
        <v>46</v>
      </c>
      <c r="E210" s="29" t="s">
        <v>45</v>
      </c>
    </row>
    <row r="211" spans="1:16" ht="25.5">
      <c r="A211" s="18" t="s">
        <v>37</v>
      </c>
      <c s="23" t="s">
        <v>463</v>
      </c>
      <c s="23" t="s">
        <v>3272</v>
      </c>
      <c s="18" t="s">
        <v>45</v>
      </c>
      <c s="24" t="s">
        <v>3273</v>
      </c>
      <c s="25" t="s">
        <v>89</v>
      </c>
      <c s="26">
        <v>7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64</v>
      </c>
    </row>
    <row r="214" spans="1:5" ht="12.75">
      <c r="A214" t="s">
        <v>46</v>
      </c>
      <c r="E214" s="29" t="s">
        <v>45</v>
      </c>
    </row>
    <row r="215" spans="1:16" ht="12.75">
      <c r="A215" s="18" t="s">
        <v>37</v>
      </c>
      <c s="23" t="s">
        <v>2219</v>
      </c>
      <c s="23" t="s">
        <v>3274</v>
      </c>
      <c s="18" t="s">
        <v>45</v>
      </c>
      <c s="24" t="s">
        <v>3275</v>
      </c>
      <c s="25" t="s">
        <v>196</v>
      </c>
      <c s="26">
        <v>200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</v>
      </c>
    </row>
    <row r="218" spans="1:5" ht="12.75">
      <c r="A218" t="s">
        <v>46</v>
      </c>
      <c r="E218" s="29" t="s">
        <v>45</v>
      </c>
    </row>
    <row r="219" spans="1:16" ht="12.75">
      <c r="A219" s="18" t="s">
        <v>37</v>
      </c>
      <c s="23" t="s">
        <v>578</v>
      </c>
      <c s="23" t="s">
        <v>3276</v>
      </c>
      <c s="18" t="s">
        <v>45</v>
      </c>
      <c s="24" t="s">
        <v>3277</v>
      </c>
      <c s="25" t="s">
        <v>89</v>
      </c>
      <c s="26">
        <v>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45</v>
      </c>
    </row>
    <row r="221" spans="1:5" ht="12.75">
      <c r="A221" s="30" t="s">
        <v>44</v>
      </c>
      <c r="E221" s="31" t="s">
        <v>45</v>
      </c>
    </row>
    <row r="222" spans="1:5" ht="12.75">
      <c r="A222" t="s">
        <v>46</v>
      </c>
      <c r="E222" s="29" t="s">
        <v>45</v>
      </c>
    </row>
    <row r="223" spans="1:16" ht="12.75">
      <c r="A223" s="18" t="s">
        <v>37</v>
      </c>
      <c s="23" t="s">
        <v>586</v>
      </c>
      <c s="23" t="s">
        <v>3278</v>
      </c>
      <c s="18" t="s">
        <v>45</v>
      </c>
      <c s="24" t="s">
        <v>3279</v>
      </c>
      <c s="25" t="s">
        <v>89</v>
      </c>
      <c s="26">
        <v>1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45</v>
      </c>
    </row>
    <row r="225" spans="1:5" ht="12.75">
      <c r="A225" s="30" t="s">
        <v>44</v>
      </c>
      <c r="E225" s="31" t="s">
        <v>45</v>
      </c>
    </row>
    <row r="226" spans="1:5" ht="12.75">
      <c r="A226" t="s">
        <v>46</v>
      </c>
      <c r="E226" s="29" t="s">
        <v>45</v>
      </c>
    </row>
    <row r="227" spans="1:16" ht="12.75">
      <c r="A227" s="18" t="s">
        <v>37</v>
      </c>
      <c s="23" t="s">
        <v>596</v>
      </c>
      <c s="23" t="s">
        <v>3280</v>
      </c>
      <c s="18" t="s">
        <v>45</v>
      </c>
      <c s="24" t="s">
        <v>3281</v>
      </c>
      <c s="25" t="s">
        <v>89</v>
      </c>
      <c s="26">
        <v>2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45</v>
      </c>
    </row>
    <row r="229" spans="1:5" ht="12.75">
      <c r="A229" s="30" t="s">
        <v>44</v>
      </c>
      <c r="E229" s="31" t="s">
        <v>45</v>
      </c>
    </row>
    <row r="230" spans="1:5" ht="12.75">
      <c r="A230" t="s">
        <v>46</v>
      </c>
      <c r="E230" s="29" t="s">
        <v>45</v>
      </c>
    </row>
    <row r="231" spans="1:16" ht="12.75">
      <c r="A231" s="18" t="s">
        <v>37</v>
      </c>
      <c s="23" t="s">
        <v>3282</v>
      </c>
      <c s="23" t="s">
        <v>3283</v>
      </c>
      <c s="18" t="s">
        <v>45</v>
      </c>
      <c s="24" t="s">
        <v>3284</v>
      </c>
      <c s="25" t="s">
        <v>196</v>
      </c>
      <c s="26">
        <v>197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45</v>
      </c>
    </row>
    <row r="233" spans="1:5" ht="12.75">
      <c r="A233" s="30" t="s">
        <v>44</v>
      </c>
      <c r="E233" s="31" t="s">
        <v>45</v>
      </c>
    </row>
    <row r="234" spans="1:5" ht="12.75">
      <c r="A234" t="s">
        <v>46</v>
      </c>
      <c r="E234" s="29" t="s">
        <v>45</v>
      </c>
    </row>
    <row r="235" spans="1:16" ht="12.75">
      <c r="A235" s="18" t="s">
        <v>37</v>
      </c>
      <c s="23" t="s">
        <v>605</v>
      </c>
      <c s="23" t="s">
        <v>3285</v>
      </c>
      <c s="18" t="s">
        <v>45</v>
      </c>
      <c s="24" t="s">
        <v>3286</v>
      </c>
      <c s="25" t="s">
        <v>89</v>
      </c>
      <c s="26">
        <v>1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12.75">
      <c r="A237" s="30" t="s">
        <v>44</v>
      </c>
      <c r="E237" s="31" t="s">
        <v>45</v>
      </c>
    </row>
    <row r="238" spans="1:5" ht="12.75">
      <c r="A238" t="s">
        <v>46</v>
      </c>
      <c r="E238" s="29" t="s">
        <v>45</v>
      </c>
    </row>
    <row r="239" spans="1:16" ht="12.75">
      <c r="A239" s="18" t="s">
        <v>37</v>
      </c>
      <c s="23" t="s">
        <v>424</v>
      </c>
      <c s="23" t="s">
        <v>3287</v>
      </c>
      <c s="18" t="s">
        <v>45</v>
      </c>
      <c s="24" t="s">
        <v>3288</v>
      </c>
      <c s="25" t="s">
        <v>196</v>
      </c>
      <c s="26">
        <v>37.8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12.75">
      <c r="A241" s="30" t="s">
        <v>44</v>
      </c>
      <c r="E241" s="31" t="s">
        <v>3289</v>
      </c>
    </row>
    <row r="242" spans="1:5" ht="12.75">
      <c r="A242" t="s">
        <v>46</v>
      </c>
      <c r="E242" s="29" t="s">
        <v>45</v>
      </c>
    </row>
    <row r="243" spans="1:16" ht="12.75">
      <c r="A243" s="18" t="s">
        <v>37</v>
      </c>
      <c s="23" t="s">
        <v>436</v>
      </c>
      <c s="23" t="s">
        <v>3290</v>
      </c>
      <c s="18" t="s">
        <v>45</v>
      </c>
      <c s="24" t="s">
        <v>3291</v>
      </c>
      <c s="25" t="s">
        <v>196</v>
      </c>
      <c s="26">
        <v>24.15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45</v>
      </c>
    </row>
    <row r="245" spans="1:5" ht="12.75">
      <c r="A245" s="30" t="s">
        <v>44</v>
      </c>
      <c r="E245" s="31" t="s">
        <v>3292</v>
      </c>
    </row>
    <row r="246" spans="1:5" ht="12.75">
      <c r="A246" t="s">
        <v>46</v>
      </c>
      <c r="E246" s="29" t="s">
        <v>45</v>
      </c>
    </row>
    <row r="247" spans="1:16" ht="12.75">
      <c r="A247" s="18" t="s">
        <v>37</v>
      </c>
      <c s="23" t="s">
        <v>447</v>
      </c>
      <c s="23" t="s">
        <v>3293</v>
      </c>
      <c s="18" t="s">
        <v>45</v>
      </c>
      <c s="24" t="s">
        <v>3294</v>
      </c>
      <c s="25" t="s">
        <v>196</v>
      </c>
      <c s="26">
        <v>169.05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45</v>
      </c>
    </row>
    <row r="249" spans="1:5" ht="12.75">
      <c r="A249" s="30" t="s">
        <v>44</v>
      </c>
      <c r="E249" s="31" t="s">
        <v>3295</v>
      </c>
    </row>
    <row r="250" spans="1:5" ht="12.75">
      <c r="A250" t="s">
        <v>46</v>
      </c>
      <c r="E250" s="29" t="s">
        <v>45</v>
      </c>
    </row>
    <row r="251" spans="1:16" ht="12.75">
      <c r="A251" s="18" t="s">
        <v>37</v>
      </c>
      <c s="23" t="s">
        <v>458</v>
      </c>
      <c s="23" t="s">
        <v>3296</v>
      </c>
      <c s="18" t="s">
        <v>45</v>
      </c>
      <c s="24" t="s">
        <v>3297</v>
      </c>
      <c s="25" t="s">
        <v>196</v>
      </c>
      <c s="26">
        <v>11.4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45</v>
      </c>
    </row>
    <row r="253" spans="1:5" ht="12.75">
      <c r="A253" s="30" t="s">
        <v>44</v>
      </c>
      <c r="E253" s="31" t="s">
        <v>45</v>
      </c>
    </row>
    <row r="254" spans="1:5" ht="12.75">
      <c r="A254" t="s">
        <v>46</v>
      </c>
      <c r="E254" s="29" t="s">
        <v>45</v>
      </c>
    </row>
    <row r="255" spans="1:16" ht="12.75">
      <c r="A255" s="18" t="s">
        <v>37</v>
      </c>
      <c s="23" t="s">
        <v>468</v>
      </c>
      <c s="23" t="s">
        <v>3298</v>
      </c>
      <c s="18" t="s">
        <v>45</v>
      </c>
      <c s="24" t="s">
        <v>3299</v>
      </c>
      <c s="25" t="s">
        <v>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45</v>
      </c>
    </row>
    <row r="257" spans="1:5" ht="12.75">
      <c r="A257" s="30" t="s">
        <v>44</v>
      </c>
      <c r="E257" s="31" t="s">
        <v>45</v>
      </c>
    </row>
    <row r="258" spans="1:5" ht="12.75">
      <c r="A258" t="s">
        <v>46</v>
      </c>
      <c r="E258" s="29" t="s">
        <v>45</v>
      </c>
    </row>
    <row r="259" spans="1:16" ht="12.75">
      <c r="A259" s="18" t="s">
        <v>37</v>
      </c>
      <c s="23" t="s">
        <v>473</v>
      </c>
      <c s="23" t="s">
        <v>3300</v>
      </c>
      <c s="18" t="s">
        <v>45</v>
      </c>
      <c s="24" t="s">
        <v>3301</v>
      </c>
      <c s="25" t="s">
        <v>96</v>
      </c>
      <c s="26">
        <v>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45</v>
      </c>
    </row>
    <row r="261" spans="1:5" ht="12.75">
      <c r="A261" s="30" t="s">
        <v>44</v>
      </c>
      <c r="E261" s="31" t="s">
        <v>45</v>
      </c>
    </row>
    <row r="262" spans="1:5" ht="12.75">
      <c r="A262" t="s">
        <v>46</v>
      </c>
      <c r="E262" s="29" t="s">
        <v>45</v>
      </c>
    </row>
    <row r="263" spans="1:16" ht="12.75">
      <c r="A263" s="18" t="s">
        <v>37</v>
      </c>
      <c s="23" t="s">
        <v>479</v>
      </c>
      <c s="23" t="s">
        <v>3302</v>
      </c>
      <c s="18" t="s">
        <v>45</v>
      </c>
      <c s="24" t="s">
        <v>3303</v>
      </c>
      <c s="25" t="s">
        <v>96</v>
      </c>
      <c s="26">
        <v>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45</v>
      </c>
    </row>
    <row r="265" spans="1:5" ht="12.75">
      <c r="A265" s="30" t="s">
        <v>44</v>
      </c>
      <c r="E265" s="31" t="s">
        <v>45</v>
      </c>
    </row>
    <row r="266" spans="1:5" ht="12.75">
      <c r="A266" t="s">
        <v>46</v>
      </c>
      <c r="E266" s="29" t="s">
        <v>45</v>
      </c>
    </row>
    <row r="267" spans="1:16" ht="12.75">
      <c r="A267" s="18" t="s">
        <v>37</v>
      </c>
      <c s="23" t="s">
        <v>484</v>
      </c>
      <c s="23" t="s">
        <v>3304</v>
      </c>
      <c s="18" t="s">
        <v>45</v>
      </c>
      <c s="24" t="s">
        <v>3305</v>
      </c>
      <c s="25" t="s">
        <v>96</v>
      </c>
      <c s="26">
        <v>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45</v>
      </c>
    </row>
    <row r="269" spans="1:5" ht="12.75">
      <c r="A269" s="30" t="s">
        <v>44</v>
      </c>
      <c r="E269" s="31" t="s">
        <v>45</v>
      </c>
    </row>
    <row r="270" spans="1:5" ht="12.75">
      <c r="A270" t="s">
        <v>46</v>
      </c>
      <c r="E270" s="29" t="s">
        <v>45</v>
      </c>
    </row>
    <row r="271" spans="1:16" ht="12.75">
      <c r="A271" s="18" t="s">
        <v>37</v>
      </c>
      <c s="23" t="s">
        <v>489</v>
      </c>
      <c s="23" t="s">
        <v>3306</v>
      </c>
      <c s="18" t="s">
        <v>45</v>
      </c>
      <c s="24" t="s">
        <v>3307</v>
      </c>
      <c s="25" t="s">
        <v>96</v>
      </c>
      <c s="26">
        <v>2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45</v>
      </c>
    </row>
    <row r="273" spans="1:5" ht="12.75">
      <c r="A273" s="30" t="s">
        <v>44</v>
      </c>
      <c r="E273" s="31" t="s">
        <v>45</v>
      </c>
    </row>
    <row r="274" spans="1:5" ht="12.75">
      <c r="A274" t="s">
        <v>46</v>
      </c>
      <c r="E274" s="29" t="s">
        <v>45</v>
      </c>
    </row>
    <row r="275" spans="1:16" ht="12.75">
      <c r="A275" s="18" t="s">
        <v>37</v>
      </c>
      <c s="23" t="s">
        <v>502</v>
      </c>
      <c s="23" t="s">
        <v>3308</v>
      </c>
      <c s="18" t="s">
        <v>45</v>
      </c>
      <c s="24" t="s">
        <v>3309</v>
      </c>
      <c s="25" t="s">
        <v>96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45</v>
      </c>
    </row>
    <row r="277" spans="1:5" ht="12.75">
      <c r="A277" s="30" t="s">
        <v>44</v>
      </c>
      <c r="E277" s="31" t="s">
        <v>45</v>
      </c>
    </row>
    <row r="278" spans="1:5" ht="12.75">
      <c r="A278" t="s">
        <v>46</v>
      </c>
      <c r="E278" s="29" t="s">
        <v>45</v>
      </c>
    </row>
    <row r="279" spans="1:16" ht="12.75">
      <c r="A279" s="18" t="s">
        <v>37</v>
      </c>
      <c s="23" t="s">
        <v>507</v>
      </c>
      <c s="23" t="s">
        <v>3310</v>
      </c>
      <c s="18" t="s">
        <v>45</v>
      </c>
      <c s="24" t="s">
        <v>3311</v>
      </c>
      <c s="25" t="s">
        <v>96</v>
      </c>
      <c s="26">
        <v>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45</v>
      </c>
    </row>
    <row r="281" spans="1:5" ht="12.75">
      <c r="A281" s="30" t="s">
        <v>44</v>
      </c>
      <c r="E281" s="31" t="s">
        <v>45</v>
      </c>
    </row>
    <row r="282" spans="1:5" ht="12.75">
      <c r="A282" t="s">
        <v>46</v>
      </c>
      <c r="E282" s="29" t="s">
        <v>45</v>
      </c>
    </row>
    <row r="283" spans="1:16" ht="12.75">
      <c r="A283" s="18" t="s">
        <v>37</v>
      </c>
      <c s="23" t="s">
        <v>511</v>
      </c>
      <c s="23" t="s">
        <v>3312</v>
      </c>
      <c s="18" t="s">
        <v>45</v>
      </c>
      <c s="24" t="s">
        <v>3313</v>
      </c>
      <c s="25" t="s">
        <v>96</v>
      </c>
      <c s="26">
        <v>1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42</v>
      </c>
      <c r="E284" s="29" t="s">
        <v>45</v>
      </c>
    </row>
    <row r="285" spans="1:5" ht="12.75">
      <c r="A285" s="30" t="s">
        <v>44</v>
      </c>
      <c r="E285" s="31" t="s">
        <v>45</v>
      </c>
    </row>
    <row r="286" spans="1:5" ht="12.75">
      <c r="A286" t="s">
        <v>46</v>
      </c>
      <c r="E286" s="29" t="s">
        <v>45</v>
      </c>
    </row>
    <row r="287" spans="1:16" ht="12.75">
      <c r="A287" s="18" t="s">
        <v>37</v>
      </c>
      <c s="23" t="s">
        <v>517</v>
      </c>
      <c s="23" t="s">
        <v>3314</v>
      </c>
      <c s="18" t="s">
        <v>45</v>
      </c>
      <c s="24" t="s">
        <v>3315</v>
      </c>
      <c s="25" t="s">
        <v>96</v>
      </c>
      <c s="26">
        <v>1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45</v>
      </c>
    </row>
    <row r="289" spans="1:5" ht="12.75">
      <c r="A289" s="30" t="s">
        <v>44</v>
      </c>
      <c r="E289" s="31" t="s">
        <v>45</v>
      </c>
    </row>
    <row r="290" spans="1:5" ht="12.75">
      <c r="A290" t="s">
        <v>46</v>
      </c>
      <c r="E290" s="29" t="s">
        <v>45</v>
      </c>
    </row>
    <row r="291" spans="1:16" ht="12.75">
      <c r="A291" s="18" t="s">
        <v>37</v>
      </c>
      <c s="23" t="s">
        <v>523</v>
      </c>
      <c s="23" t="s">
        <v>3316</v>
      </c>
      <c s="18" t="s">
        <v>45</v>
      </c>
      <c s="24" t="s">
        <v>3317</v>
      </c>
      <c s="25" t="s">
        <v>96</v>
      </c>
      <c s="26">
        <v>1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12.75">
      <c r="A292" s="28" t="s">
        <v>42</v>
      </c>
      <c r="E292" s="29" t="s">
        <v>45</v>
      </c>
    </row>
    <row r="293" spans="1:5" ht="12.75">
      <c r="A293" s="30" t="s">
        <v>44</v>
      </c>
      <c r="E293" s="31" t="s">
        <v>45</v>
      </c>
    </row>
    <row r="294" spans="1:5" ht="12.75">
      <c r="A294" t="s">
        <v>46</v>
      </c>
      <c r="E294" s="29" t="s">
        <v>45</v>
      </c>
    </row>
    <row r="295" spans="1:16" ht="12.75">
      <c r="A295" s="18" t="s">
        <v>37</v>
      </c>
      <c s="23" t="s">
        <v>528</v>
      </c>
      <c s="23" t="s">
        <v>3318</v>
      </c>
      <c s="18" t="s">
        <v>45</v>
      </c>
      <c s="24" t="s">
        <v>3319</v>
      </c>
      <c s="25" t="s">
        <v>96</v>
      </c>
      <c s="26">
        <v>2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12.75">
      <c r="A296" s="28" t="s">
        <v>42</v>
      </c>
      <c r="E296" s="29" t="s">
        <v>45</v>
      </c>
    </row>
    <row r="297" spans="1:5" ht="12.75">
      <c r="A297" s="30" t="s">
        <v>44</v>
      </c>
      <c r="E297" s="31" t="s">
        <v>45</v>
      </c>
    </row>
    <row r="298" spans="1:5" ht="12.75">
      <c r="A298" t="s">
        <v>46</v>
      </c>
      <c r="E298" s="29" t="s">
        <v>45</v>
      </c>
    </row>
    <row r="299" spans="1:16" ht="12.75">
      <c r="A299" s="18" t="s">
        <v>37</v>
      </c>
      <c s="23" t="s">
        <v>533</v>
      </c>
      <c s="23" t="s">
        <v>3320</v>
      </c>
      <c s="18" t="s">
        <v>45</v>
      </c>
      <c s="24" t="s">
        <v>3321</v>
      </c>
      <c s="25" t="s">
        <v>96</v>
      </c>
      <c s="26">
        <v>3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45</v>
      </c>
    </row>
    <row r="301" spans="1:5" ht="12.75">
      <c r="A301" s="30" t="s">
        <v>44</v>
      </c>
      <c r="E301" s="31" t="s">
        <v>45</v>
      </c>
    </row>
    <row r="302" spans="1:5" ht="12.75">
      <c r="A302" t="s">
        <v>46</v>
      </c>
      <c r="E302" s="29" t="s">
        <v>45</v>
      </c>
    </row>
    <row r="303" spans="1:16" ht="12.75">
      <c r="A303" s="18" t="s">
        <v>37</v>
      </c>
      <c s="23" t="s">
        <v>538</v>
      </c>
      <c s="23" t="s">
        <v>3322</v>
      </c>
      <c s="18" t="s">
        <v>45</v>
      </c>
      <c s="24" t="s">
        <v>3323</v>
      </c>
      <c s="25" t="s">
        <v>89</v>
      </c>
      <c s="26">
        <v>1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45</v>
      </c>
    </row>
    <row r="305" spans="1:5" ht="12.75">
      <c r="A305" s="30" t="s">
        <v>44</v>
      </c>
      <c r="E305" s="31" t="s">
        <v>45</v>
      </c>
    </row>
    <row r="306" spans="1:5" ht="12.75">
      <c r="A306" t="s">
        <v>46</v>
      </c>
      <c r="E306" s="29" t="s">
        <v>45</v>
      </c>
    </row>
    <row r="307" spans="1:16" ht="12.75">
      <c r="A307" s="18" t="s">
        <v>37</v>
      </c>
      <c s="23" t="s">
        <v>543</v>
      </c>
      <c s="23" t="s">
        <v>3324</v>
      </c>
      <c s="18" t="s">
        <v>45</v>
      </c>
      <c s="24" t="s">
        <v>3325</v>
      </c>
      <c s="25" t="s">
        <v>89</v>
      </c>
      <c s="26">
        <v>1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45</v>
      </c>
    </row>
    <row r="309" spans="1:5" ht="12.75">
      <c r="A309" s="30" t="s">
        <v>44</v>
      </c>
      <c r="E309" s="31" t="s">
        <v>45</v>
      </c>
    </row>
    <row r="310" spans="1:5" ht="12.75">
      <c r="A310" t="s">
        <v>46</v>
      </c>
      <c r="E310" s="29" t="s">
        <v>45</v>
      </c>
    </row>
    <row r="311" spans="1:16" ht="12.75">
      <c r="A311" s="18" t="s">
        <v>37</v>
      </c>
      <c s="23" t="s">
        <v>548</v>
      </c>
      <c s="23" t="s">
        <v>3326</v>
      </c>
      <c s="18" t="s">
        <v>45</v>
      </c>
      <c s="24" t="s">
        <v>3327</v>
      </c>
      <c s="25" t="s">
        <v>96</v>
      </c>
      <c s="26">
        <v>2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12.75">
      <c r="A312" s="28" t="s">
        <v>42</v>
      </c>
      <c r="E312" s="29" t="s">
        <v>45</v>
      </c>
    </row>
    <row r="313" spans="1:5" ht="12.75">
      <c r="A313" s="30" t="s">
        <v>44</v>
      </c>
      <c r="E313" s="31" t="s">
        <v>45</v>
      </c>
    </row>
    <row r="314" spans="1:5" ht="12.75">
      <c r="A314" t="s">
        <v>46</v>
      </c>
      <c r="E314" s="29" t="s">
        <v>45</v>
      </c>
    </row>
    <row r="315" spans="1:16" ht="12.75">
      <c r="A315" s="18" t="s">
        <v>37</v>
      </c>
      <c s="23" t="s">
        <v>553</v>
      </c>
      <c s="23" t="s">
        <v>3328</v>
      </c>
      <c s="18" t="s">
        <v>45</v>
      </c>
      <c s="24" t="s">
        <v>3329</v>
      </c>
      <c s="25" t="s">
        <v>96</v>
      </c>
      <c s="26">
        <v>3</v>
      </c>
      <c s="27">
        <v>0</v>
      </c>
      <c s="27">
        <f>ROUND(ROUND(H315,2)*ROUND(G315,3),2)</f>
      </c>
      <c r="O315">
        <f>(I315*21)/100</f>
      </c>
      <c t="s">
        <v>17</v>
      </c>
    </row>
    <row r="316" spans="1:5" ht="12.75">
      <c r="A316" s="28" t="s">
        <v>42</v>
      </c>
      <c r="E316" s="29" t="s">
        <v>45</v>
      </c>
    </row>
    <row r="317" spans="1:5" ht="12.75">
      <c r="A317" s="30" t="s">
        <v>44</v>
      </c>
      <c r="E317" s="31" t="s">
        <v>45</v>
      </c>
    </row>
    <row r="318" spans="1:5" ht="12.75">
      <c r="A318" t="s">
        <v>46</v>
      </c>
      <c r="E318" s="29" t="s">
        <v>45</v>
      </c>
    </row>
    <row r="319" spans="1:16" ht="12.75">
      <c r="A319" s="18" t="s">
        <v>37</v>
      </c>
      <c s="23" t="s">
        <v>561</v>
      </c>
      <c s="23" t="s">
        <v>3330</v>
      </c>
      <c s="18" t="s">
        <v>45</v>
      </c>
      <c s="24" t="s">
        <v>3331</v>
      </c>
      <c s="25" t="s">
        <v>96</v>
      </c>
      <c s="26">
        <v>1</v>
      </c>
      <c s="27">
        <v>0</v>
      </c>
      <c s="27">
        <f>ROUND(ROUND(H319,2)*ROUND(G319,3),2)</f>
      </c>
      <c r="O319">
        <f>(I319*21)/100</f>
      </c>
      <c t="s">
        <v>17</v>
      </c>
    </row>
    <row r="320" spans="1:5" ht="12.75">
      <c r="A320" s="28" t="s">
        <v>42</v>
      </c>
      <c r="E320" s="29" t="s">
        <v>45</v>
      </c>
    </row>
    <row r="321" spans="1:5" ht="12.75">
      <c r="A321" s="30" t="s">
        <v>44</v>
      </c>
      <c r="E321" s="31" t="s">
        <v>45</v>
      </c>
    </row>
    <row r="322" spans="1:5" ht="12.75">
      <c r="A322" t="s">
        <v>46</v>
      </c>
      <c r="E322" s="29" t="s">
        <v>45</v>
      </c>
    </row>
    <row r="323" spans="1:16" ht="12.75">
      <c r="A323" s="18" t="s">
        <v>37</v>
      </c>
      <c s="23" t="s">
        <v>569</v>
      </c>
      <c s="23" t="s">
        <v>3332</v>
      </c>
      <c s="18" t="s">
        <v>45</v>
      </c>
      <c s="24" t="s">
        <v>3333</v>
      </c>
      <c s="25" t="s">
        <v>89</v>
      </c>
      <c s="26">
        <v>1</v>
      </c>
      <c s="27">
        <v>0</v>
      </c>
      <c s="27">
        <f>ROUND(ROUND(H323,2)*ROUND(G323,3),2)</f>
      </c>
      <c r="O323">
        <f>(I323*21)/100</f>
      </c>
      <c t="s">
        <v>17</v>
      </c>
    </row>
    <row r="324" spans="1:5" ht="12.75">
      <c r="A324" s="28" t="s">
        <v>42</v>
      </c>
      <c r="E324" s="29" t="s">
        <v>45</v>
      </c>
    </row>
    <row r="325" spans="1:5" ht="12.75">
      <c r="A325" s="30" t="s">
        <v>44</v>
      </c>
      <c r="E325" s="31" t="s">
        <v>45</v>
      </c>
    </row>
    <row r="326" spans="1:5" ht="12.75">
      <c r="A326" t="s">
        <v>46</v>
      </c>
      <c r="E326" s="29" t="s">
        <v>45</v>
      </c>
    </row>
    <row r="327" spans="1:16" ht="12.75">
      <c r="A327" s="18" t="s">
        <v>37</v>
      </c>
      <c s="23" t="s">
        <v>574</v>
      </c>
      <c s="23" t="s">
        <v>3334</v>
      </c>
      <c s="18" t="s">
        <v>45</v>
      </c>
      <c s="24" t="s">
        <v>3335</v>
      </c>
      <c s="25" t="s">
        <v>89</v>
      </c>
      <c s="26">
        <v>1</v>
      </c>
      <c s="27">
        <v>0</v>
      </c>
      <c s="27">
        <f>ROUND(ROUND(H327,2)*ROUND(G327,3),2)</f>
      </c>
      <c r="O327">
        <f>(I327*21)/100</f>
      </c>
      <c t="s">
        <v>17</v>
      </c>
    </row>
    <row r="328" spans="1:5" ht="12.75">
      <c r="A328" s="28" t="s">
        <v>42</v>
      </c>
      <c r="E328" s="29" t="s">
        <v>45</v>
      </c>
    </row>
    <row r="329" spans="1:5" ht="12.75">
      <c r="A329" s="30" t="s">
        <v>44</v>
      </c>
      <c r="E329" s="31" t="s">
        <v>45</v>
      </c>
    </row>
    <row r="330" spans="1:5" ht="12.75">
      <c r="A330" t="s">
        <v>46</v>
      </c>
      <c r="E330" s="29" t="s">
        <v>45</v>
      </c>
    </row>
    <row r="331" spans="1:16" ht="12.75">
      <c r="A331" s="18" t="s">
        <v>37</v>
      </c>
      <c s="23" t="s">
        <v>582</v>
      </c>
      <c s="23" t="s">
        <v>3336</v>
      </c>
      <c s="18" t="s">
        <v>45</v>
      </c>
      <c s="24" t="s">
        <v>3337</v>
      </c>
      <c s="25" t="s">
        <v>96</v>
      </c>
      <c s="26">
        <v>1</v>
      </c>
      <c s="27">
        <v>0</v>
      </c>
      <c s="27">
        <f>ROUND(ROUND(H331,2)*ROUND(G331,3),2)</f>
      </c>
      <c r="O331">
        <f>(I331*21)/100</f>
      </c>
      <c t="s">
        <v>17</v>
      </c>
    </row>
    <row r="332" spans="1:5" ht="12.75">
      <c r="A332" s="28" t="s">
        <v>42</v>
      </c>
      <c r="E332" s="29" t="s">
        <v>45</v>
      </c>
    </row>
    <row r="333" spans="1:5" ht="12.75">
      <c r="A333" s="30" t="s">
        <v>44</v>
      </c>
      <c r="E333" s="31" t="s">
        <v>45</v>
      </c>
    </row>
    <row r="334" spans="1:5" ht="12.75">
      <c r="A334" t="s">
        <v>46</v>
      </c>
      <c r="E334" s="29" t="s">
        <v>45</v>
      </c>
    </row>
    <row r="335" spans="1:16" ht="12.75">
      <c r="A335" s="18" t="s">
        <v>37</v>
      </c>
      <c s="23" t="s">
        <v>590</v>
      </c>
      <c s="23" t="s">
        <v>3338</v>
      </c>
      <c s="18" t="s">
        <v>45</v>
      </c>
      <c s="24" t="s">
        <v>3339</v>
      </c>
      <c s="25" t="s">
        <v>96</v>
      </c>
      <c s="26">
        <v>1</v>
      </c>
      <c s="27">
        <v>0</v>
      </c>
      <c s="27">
        <f>ROUND(ROUND(H335,2)*ROUND(G335,3),2)</f>
      </c>
      <c r="O335">
        <f>(I335*21)/100</f>
      </c>
      <c t="s">
        <v>17</v>
      </c>
    </row>
    <row r="336" spans="1:5" ht="12.75">
      <c r="A336" s="28" t="s">
        <v>42</v>
      </c>
      <c r="E336" s="29" t="s">
        <v>45</v>
      </c>
    </row>
    <row r="337" spans="1:5" ht="12.75">
      <c r="A337" s="30" t="s">
        <v>44</v>
      </c>
      <c r="E337" s="31" t="s">
        <v>45</v>
      </c>
    </row>
    <row r="338" spans="1:5" ht="12.75">
      <c r="A338" t="s">
        <v>46</v>
      </c>
      <c r="E338" s="29" t="s">
        <v>45</v>
      </c>
    </row>
    <row r="339" spans="1:16" ht="12.75">
      <c r="A339" s="18" t="s">
        <v>37</v>
      </c>
      <c s="23" t="s">
        <v>601</v>
      </c>
      <c s="23" t="s">
        <v>3340</v>
      </c>
      <c s="18" t="s">
        <v>45</v>
      </c>
      <c s="24" t="s">
        <v>3341</v>
      </c>
      <c s="25" t="s">
        <v>96</v>
      </c>
      <c s="26">
        <v>2</v>
      </c>
      <c s="27">
        <v>0</v>
      </c>
      <c s="27">
        <f>ROUND(ROUND(H339,2)*ROUND(G339,3),2)</f>
      </c>
      <c r="O339">
        <f>(I339*21)/100</f>
      </c>
      <c t="s">
        <v>17</v>
      </c>
    </row>
    <row r="340" spans="1:5" ht="12.75">
      <c r="A340" s="28" t="s">
        <v>42</v>
      </c>
      <c r="E340" s="29" t="s">
        <v>45</v>
      </c>
    </row>
    <row r="341" spans="1:5" ht="12.75">
      <c r="A341" s="30" t="s">
        <v>44</v>
      </c>
      <c r="E341" s="31" t="s">
        <v>45</v>
      </c>
    </row>
    <row r="342" spans="1:5" ht="12.75">
      <c r="A342" t="s">
        <v>46</v>
      </c>
      <c r="E342" s="29" t="s">
        <v>45</v>
      </c>
    </row>
    <row r="343" spans="1:16" ht="12.75">
      <c r="A343" s="18" t="s">
        <v>37</v>
      </c>
      <c s="23" t="s">
        <v>610</v>
      </c>
      <c s="23" t="s">
        <v>3342</v>
      </c>
      <c s="18" t="s">
        <v>45</v>
      </c>
      <c s="24" t="s">
        <v>3343</v>
      </c>
      <c s="25" t="s">
        <v>96</v>
      </c>
      <c s="26">
        <v>1</v>
      </c>
      <c s="27">
        <v>0</v>
      </c>
      <c s="27">
        <f>ROUND(ROUND(H343,2)*ROUND(G343,3),2)</f>
      </c>
      <c r="O343">
        <f>(I343*21)/100</f>
      </c>
      <c t="s">
        <v>17</v>
      </c>
    </row>
    <row r="344" spans="1:5" ht="12.75">
      <c r="A344" s="28" t="s">
        <v>42</v>
      </c>
      <c r="E344" s="29" t="s">
        <v>45</v>
      </c>
    </row>
    <row r="345" spans="1:5" ht="12.75">
      <c r="A345" s="30" t="s">
        <v>44</v>
      </c>
      <c r="E345" s="31" t="s">
        <v>45</v>
      </c>
    </row>
    <row r="346" spans="1:5" ht="12.75">
      <c r="A346" t="s">
        <v>46</v>
      </c>
      <c r="E346" s="29" t="s">
        <v>45</v>
      </c>
    </row>
    <row r="347" spans="1:16" ht="12.75">
      <c r="A347" s="18" t="s">
        <v>37</v>
      </c>
      <c s="23" t="s">
        <v>616</v>
      </c>
      <c s="23" t="s">
        <v>3344</v>
      </c>
      <c s="18" t="s">
        <v>45</v>
      </c>
      <c s="24" t="s">
        <v>3345</v>
      </c>
      <c s="25" t="s">
        <v>96</v>
      </c>
      <c s="26">
        <v>1</v>
      </c>
      <c s="27">
        <v>0</v>
      </c>
      <c s="27">
        <f>ROUND(ROUND(H347,2)*ROUND(G347,3),2)</f>
      </c>
      <c r="O347">
        <f>(I347*21)/100</f>
      </c>
      <c t="s">
        <v>17</v>
      </c>
    </row>
    <row r="348" spans="1:5" ht="12.75">
      <c r="A348" s="28" t="s">
        <v>42</v>
      </c>
      <c r="E348" s="29" t="s">
        <v>45</v>
      </c>
    </row>
    <row r="349" spans="1:5" ht="12.75">
      <c r="A349" s="30" t="s">
        <v>44</v>
      </c>
      <c r="E349" s="31" t="s">
        <v>45</v>
      </c>
    </row>
    <row r="350" spans="1:5" ht="12.75">
      <c r="A350" t="s">
        <v>46</v>
      </c>
      <c r="E350" s="29" t="s">
        <v>45</v>
      </c>
    </row>
    <row r="351" spans="1:16" ht="12.75">
      <c r="A351" s="18" t="s">
        <v>37</v>
      </c>
      <c s="23" t="s">
        <v>622</v>
      </c>
      <c s="23" t="s">
        <v>3346</v>
      </c>
      <c s="18" t="s">
        <v>45</v>
      </c>
      <c s="24" t="s">
        <v>3347</v>
      </c>
      <c s="25" t="s">
        <v>96</v>
      </c>
      <c s="26">
        <v>1</v>
      </c>
      <c s="27">
        <v>0</v>
      </c>
      <c s="27">
        <f>ROUND(ROUND(H351,2)*ROUND(G351,3),2)</f>
      </c>
      <c r="O351">
        <f>(I351*21)/100</f>
      </c>
      <c t="s">
        <v>17</v>
      </c>
    </row>
    <row r="352" spans="1:5" ht="12.75">
      <c r="A352" s="28" t="s">
        <v>42</v>
      </c>
      <c r="E352" s="29" t="s">
        <v>45</v>
      </c>
    </row>
    <row r="353" spans="1:5" ht="12.75">
      <c r="A353" s="30" t="s">
        <v>44</v>
      </c>
      <c r="E353" s="31" t="s">
        <v>45</v>
      </c>
    </row>
    <row r="354" spans="1:5" ht="12.75">
      <c r="A354" t="s">
        <v>46</v>
      </c>
      <c r="E354" s="29" t="s">
        <v>45</v>
      </c>
    </row>
    <row r="355" spans="1:16" ht="12.75">
      <c r="A355" s="18" t="s">
        <v>37</v>
      </c>
      <c s="23" t="s">
        <v>628</v>
      </c>
      <c s="23" t="s">
        <v>3348</v>
      </c>
      <c s="18" t="s">
        <v>45</v>
      </c>
      <c s="24" t="s">
        <v>3349</v>
      </c>
      <c s="25" t="s">
        <v>96</v>
      </c>
      <c s="26">
        <v>3</v>
      </c>
      <c s="27">
        <v>0</v>
      </c>
      <c s="27">
        <f>ROUND(ROUND(H355,2)*ROUND(G355,3),2)</f>
      </c>
      <c r="O355">
        <f>(I355*21)/100</f>
      </c>
      <c t="s">
        <v>17</v>
      </c>
    </row>
    <row r="356" spans="1:5" ht="12.75">
      <c r="A356" s="28" t="s">
        <v>42</v>
      </c>
      <c r="E356" s="29" t="s">
        <v>45</v>
      </c>
    </row>
    <row r="357" spans="1:5" ht="12.75">
      <c r="A357" s="30" t="s">
        <v>44</v>
      </c>
      <c r="E357" s="31" t="s">
        <v>45</v>
      </c>
    </row>
    <row r="358" spans="1:5" ht="12.75">
      <c r="A358" t="s">
        <v>46</v>
      </c>
      <c r="E358" s="29" t="s">
        <v>45</v>
      </c>
    </row>
    <row r="359" spans="1:16" ht="38.25">
      <c r="A359" s="18" t="s">
        <v>37</v>
      </c>
      <c s="23" t="s">
        <v>653</v>
      </c>
      <c s="23" t="s">
        <v>3350</v>
      </c>
      <c s="18" t="s">
        <v>45</v>
      </c>
      <c s="24" t="s">
        <v>3351</v>
      </c>
      <c s="25" t="s">
        <v>3352</v>
      </c>
      <c s="26">
        <v>1</v>
      </c>
      <c s="27">
        <v>0</v>
      </c>
      <c s="27">
        <f>ROUND(ROUND(H359,2)*ROUND(G359,3),2)</f>
      </c>
      <c r="O359">
        <f>(I359*21)/100</f>
      </c>
      <c t="s">
        <v>17</v>
      </c>
    </row>
    <row r="360" spans="1:5" ht="12.75">
      <c r="A360" s="28" t="s">
        <v>42</v>
      </c>
      <c r="E360" s="29" t="s">
        <v>45</v>
      </c>
    </row>
    <row r="361" spans="1:5" ht="12.75">
      <c r="A361" s="30" t="s">
        <v>44</v>
      </c>
      <c r="E361" s="31" t="s">
        <v>45</v>
      </c>
    </row>
    <row r="362" spans="1:5" ht="12.75">
      <c r="A362" t="s">
        <v>46</v>
      </c>
      <c r="E362" s="29" t="s">
        <v>45</v>
      </c>
    </row>
    <row r="363" spans="1:16" ht="12.75">
      <c r="A363" s="18" t="s">
        <v>37</v>
      </c>
      <c s="23" t="s">
        <v>658</v>
      </c>
      <c s="23" t="s">
        <v>3353</v>
      </c>
      <c s="18" t="s">
        <v>45</v>
      </c>
      <c s="24" t="s">
        <v>3354</v>
      </c>
      <c s="25" t="s">
        <v>196</v>
      </c>
      <c s="26">
        <v>23</v>
      </c>
      <c s="27">
        <v>0</v>
      </c>
      <c s="27">
        <f>ROUND(ROUND(H363,2)*ROUND(G363,3),2)</f>
      </c>
      <c r="O363">
        <f>(I363*21)/100</f>
      </c>
      <c t="s">
        <v>17</v>
      </c>
    </row>
    <row r="364" spans="1:5" ht="12.75">
      <c r="A364" s="28" t="s">
        <v>42</v>
      </c>
      <c r="E364" s="29" t="s">
        <v>45</v>
      </c>
    </row>
    <row r="365" spans="1:5" ht="12.75">
      <c r="A365" s="30" t="s">
        <v>44</v>
      </c>
      <c r="E365" s="31" t="s">
        <v>45</v>
      </c>
    </row>
    <row r="366" spans="1:5" ht="12.75">
      <c r="A366" t="s">
        <v>46</v>
      </c>
      <c r="E366" s="29" t="s">
        <v>45</v>
      </c>
    </row>
    <row r="367" spans="1:16" ht="12.75">
      <c r="A367" s="18" t="s">
        <v>37</v>
      </c>
      <c s="23" t="s">
        <v>664</v>
      </c>
      <c s="23" t="s">
        <v>3355</v>
      </c>
      <c s="18" t="s">
        <v>45</v>
      </c>
      <c s="24" t="s">
        <v>3356</v>
      </c>
      <c s="25" t="s">
        <v>196</v>
      </c>
      <c s="26">
        <v>11.4</v>
      </c>
      <c s="27">
        <v>0</v>
      </c>
      <c s="27">
        <f>ROUND(ROUND(H367,2)*ROUND(G367,3),2)</f>
      </c>
      <c r="O367">
        <f>(I367*21)/100</f>
      </c>
      <c t="s">
        <v>17</v>
      </c>
    </row>
    <row r="368" spans="1:5" ht="12.75">
      <c r="A368" s="28" t="s">
        <v>42</v>
      </c>
      <c r="E368" s="29" t="s">
        <v>45</v>
      </c>
    </row>
    <row r="369" spans="1:5" ht="12.75">
      <c r="A369" s="30" t="s">
        <v>44</v>
      </c>
      <c r="E369" s="31" t="s">
        <v>45</v>
      </c>
    </row>
    <row r="370" spans="1:5" ht="12.75">
      <c r="A370" t="s">
        <v>46</v>
      </c>
      <c r="E370" s="29" t="s">
        <v>45</v>
      </c>
    </row>
    <row r="371" spans="1:16" ht="12.75">
      <c r="A371" s="18" t="s">
        <v>37</v>
      </c>
      <c s="23" t="s">
        <v>670</v>
      </c>
      <c s="23" t="s">
        <v>3357</v>
      </c>
      <c s="18" t="s">
        <v>45</v>
      </c>
      <c s="24" t="s">
        <v>3358</v>
      </c>
      <c s="25" t="s">
        <v>96</v>
      </c>
      <c s="26">
        <v>2</v>
      </c>
      <c s="27">
        <v>0</v>
      </c>
      <c s="27">
        <f>ROUND(ROUND(H371,2)*ROUND(G371,3),2)</f>
      </c>
      <c r="O371">
        <f>(I371*21)/100</f>
      </c>
      <c t="s">
        <v>17</v>
      </c>
    </row>
    <row r="372" spans="1:5" ht="12.75">
      <c r="A372" s="28" t="s">
        <v>42</v>
      </c>
      <c r="E372" s="29" t="s">
        <v>45</v>
      </c>
    </row>
    <row r="373" spans="1:5" ht="12.75">
      <c r="A373" s="30" t="s">
        <v>44</v>
      </c>
      <c r="E373" s="31" t="s">
        <v>45</v>
      </c>
    </row>
    <row r="374" spans="1:5" ht="12.75">
      <c r="A374" t="s">
        <v>46</v>
      </c>
      <c r="E374" s="29" t="s">
        <v>45</v>
      </c>
    </row>
    <row r="375" spans="1:16" ht="12.75">
      <c r="A375" s="18" t="s">
        <v>37</v>
      </c>
      <c s="23" t="s">
        <v>675</v>
      </c>
      <c s="23" t="s">
        <v>3359</v>
      </c>
      <c s="18" t="s">
        <v>45</v>
      </c>
      <c s="24" t="s">
        <v>3360</v>
      </c>
      <c s="25" t="s">
        <v>96</v>
      </c>
      <c s="26">
        <v>6</v>
      </c>
      <c s="27">
        <v>0</v>
      </c>
      <c s="27">
        <f>ROUND(ROUND(H375,2)*ROUND(G375,3),2)</f>
      </c>
      <c r="O375">
        <f>(I375*21)/100</f>
      </c>
      <c t="s">
        <v>17</v>
      </c>
    </row>
    <row r="376" spans="1:5" ht="12.75">
      <c r="A376" s="28" t="s">
        <v>42</v>
      </c>
      <c r="E376" s="29" t="s">
        <v>45</v>
      </c>
    </row>
    <row r="377" spans="1:5" ht="12.75">
      <c r="A377" s="30" t="s">
        <v>44</v>
      </c>
      <c r="E377" s="31" t="s">
        <v>45</v>
      </c>
    </row>
    <row r="378" spans="1:5" ht="12.75">
      <c r="A378" t="s">
        <v>46</v>
      </c>
      <c r="E378" s="29" t="s">
        <v>45</v>
      </c>
    </row>
    <row r="379" spans="1:16" ht="25.5">
      <c r="A379" s="18" t="s">
        <v>37</v>
      </c>
      <c s="23" t="s">
        <v>2216</v>
      </c>
      <c s="23" t="s">
        <v>3361</v>
      </c>
      <c s="18" t="s">
        <v>45</v>
      </c>
      <c s="24" t="s">
        <v>3362</v>
      </c>
      <c s="25" t="s">
        <v>50</v>
      </c>
      <c s="26">
        <v>4</v>
      </c>
      <c s="27">
        <v>0</v>
      </c>
      <c s="27">
        <f>ROUND(ROUND(H379,2)*ROUND(G379,3),2)</f>
      </c>
      <c r="O379">
        <f>(I379*21)/100</f>
      </c>
      <c t="s">
        <v>17</v>
      </c>
    </row>
    <row r="380" spans="1:5" ht="12.75">
      <c r="A380" s="28" t="s">
        <v>42</v>
      </c>
      <c r="E380" s="29" t="s">
        <v>45</v>
      </c>
    </row>
    <row r="381" spans="1:5" ht="12.75">
      <c r="A381" s="30" t="s">
        <v>44</v>
      </c>
      <c r="E381" s="31" t="s">
        <v>45</v>
      </c>
    </row>
    <row r="382" spans="1:5" ht="12.75">
      <c r="A382" t="s">
        <v>46</v>
      </c>
      <c r="E382" s="29" t="s">
        <v>45</v>
      </c>
    </row>
    <row r="383" spans="1:16" ht="12.75">
      <c r="A383" s="18" t="s">
        <v>37</v>
      </c>
      <c s="23" t="s">
        <v>3363</v>
      </c>
      <c s="23" t="s">
        <v>3364</v>
      </c>
      <c s="18" t="s">
        <v>45</v>
      </c>
      <c s="24" t="s">
        <v>3365</v>
      </c>
      <c s="25" t="s">
        <v>96</v>
      </c>
      <c s="26">
        <v>6</v>
      </c>
      <c s="27">
        <v>0</v>
      </c>
      <c s="27">
        <f>ROUND(ROUND(H383,2)*ROUND(G383,3),2)</f>
      </c>
      <c r="O383">
        <f>(I383*21)/100</f>
      </c>
      <c t="s">
        <v>17</v>
      </c>
    </row>
    <row r="384" spans="1:5" ht="12.75">
      <c r="A384" s="28" t="s">
        <v>42</v>
      </c>
      <c r="E384" s="29" t="s">
        <v>45</v>
      </c>
    </row>
    <row r="385" spans="1:5" ht="12.75">
      <c r="A385" s="30" t="s">
        <v>44</v>
      </c>
      <c r="E385" s="31" t="s">
        <v>45</v>
      </c>
    </row>
    <row r="386" spans="1:5" ht="12.75">
      <c r="A386" t="s">
        <v>46</v>
      </c>
      <c r="E386" s="29" t="s">
        <v>45</v>
      </c>
    </row>
    <row r="387" spans="1:16" ht="12.75">
      <c r="A387" s="18" t="s">
        <v>37</v>
      </c>
      <c s="23" t="s">
        <v>3366</v>
      </c>
      <c s="23" t="s">
        <v>3367</v>
      </c>
      <c s="18" t="s">
        <v>45</v>
      </c>
      <c s="24" t="s">
        <v>3368</v>
      </c>
      <c s="25" t="s">
        <v>165</v>
      </c>
      <c s="26">
        <v>4.15</v>
      </c>
      <c s="27">
        <v>0</v>
      </c>
      <c s="27">
        <f>ROUND(ROUND(H387,2)*ROUND(G387,3),2)</f>
      </c>
      <c r="O387">
        <f>(I387*21)/100</f>
      </c>
      <c t="s">
        <v>17</v>
      </c>
    </row>
    <row r="388" spans="1:5" ht="12.75">
      <c r="A388" s="28" t="s">
        <v>42</v>
      </c>
      <c r="E388" s="29" t="s">
        <v>45</v>
      </c>
    </row>
    <row r="389" spans="1:5" ht="12.75">
      <c r="A389" s="30" t="s">
        <v>44</v>
      </c>
      <c r="E389" s="31" t="s">
        <v>45</v>
      </c>
    </row>
    <row r="390" spans="1:5" ht="12.75">
      <c r="A390" t="s">
        <v>46</v>
      </c>
      <c r="E390" s="29" t="s">
        <v>45</v>
      </c>
    </row>
    <row r="391" spans="1:16" ht="12.75">
      <c r="A391" s="18" t="s">
        <v>37</v>
      </c>
      <c s="23" t="s">
        <v>3369</v>
      </c>
      <c s="23" t="s">
        <v>3370</v>
      </c>
      <c s="18" t="s">
        <v>45</v>
      </c>
      <c s="24" t="s">
        <v>3371</v>
      </c>
      <c s="25" t="s">
        <v>3251</v>
      </c>
      <c s="26">
        <v>1</v>
      </c>
      <c s="27">
        <v>0</v>
      </c>
      <c s="27">
        <f>ROUND(ROUND(H391,2)*ROUND(G391,3),2)</f>
      </c>
      <c r="O391">
        <f>(I391*21)/100</f>
      </c>
      <c t="s">
        <v>17</v>
      </c>
    </row>
    <row r="392" spans="1:5" ht="12.75">
      <c r="A392" s="28" t="s">
        <v>42</v>
      </c>
      <c r="E392" s="29" t="s">
        <v>45</v>
      </c>
    </row>
    <row r="393" spans="1:5" ht="12.75">
      <c r="A393" s="30" t="s">
        <v>44</v>
      </c>
      <c r="E393" s="31" t="s">
        <v>45</v>
      </c>
    </row>
    <row r="394" spans="1:5" ht="12.75">
      <c r="A394" t="s">
        <v>46</v>
      </c>
      <c r="E394" s="29" t="s">
        <v>45</v>
      </c>
    </row>
    <row r="395" spans="1:16" ht="12.75">
      <c r="A395" s="18" t="s">
        <v>37</v>
      </c>
      <c s="23" t="s">
        <v>3372</v>
      </c>
      <c s="23" t="s">
        <v>3373</v>
      </c>
      <c s="18" t="s">
        <v>45</v>
      </c>
      <c s="24" t="s">
        <v>3374</v>
      </c>
      <c s="25" t="s">
        <v>3251</v>
      </c>
      <c s="26">
        <v>1</v>
      </c>
      <c s="27">
        <v>0</v>
      </c>
      <c s="27">
        <f>ROUND(ROUND(H395,2)*ROUND(G395,3),2)</f>
      </c>
      <c r="O395">
        <f>(I395*21)/100</f>
      </c>
      <c t="s">
        <v>17</v>
      </c>
    </row>
    <row r="396" spans="1:5" ht="12.75">
      <c r="A396" s="28" t="s">
        <v>42</v>
      </c>
      <c r="E396" s="29" t="s">
        <v>45</v>
      </c>
    </row>
    <row r="397" spans="1:5" ht="12.75">
      <c r="A397" s="30" t="s">
        <v>44</v>
      </c>
      <c r="E397" s="31" t="s">
        <v>45</v>
      </c>
    </row>
    <row r="398" spans="1:5" ht="12.75">
      <c r="A398" t="s">
        <v>46</v>
      </c>
      <c r="E398" s="29" t="s">
        <v>45</v>
      </c>
    </row>
    <row r="399" spans="1:16" ht="12.75">
      <c r="A399" s="18" t="s">
        <v>37</v>
      </c>
      <c s="23" t="s">
        <v>648</v>
      </c>
      <c s="23" t="s">
        <v>3375</v>
      </c>
      <c s="18" t="s">
        <v>45</v>
      </c>
      <c s="24" t="s">
        <v>3376</v>
      </c>
      <c s="25" t="s">
        <v>89</v>
      </c>
      <c s="26">
        <v>6</v>
      </c>
      <c s="27">
        <v>0</v>
      </c>
      <c s="27">
        <f>ROUND(ROUND(H399,2)*ROUND(G399,3),2)</f>
      </c>
      <c r="O399">
        <f>(I399*21)/100</f>
      </c>
      <c t="s">
        <v>17</v>
      </c>
    </row>
    <row r="400" spans="1:5" ht="12.75">
      <c r="A400" s="28" t="s">
        <v>42</v>
      </c>
      <c r="E400" s="29" t="s">
        <v>45</v>
      </c>
    </row>
    <row r="401" spans="1:5" ht="12.75">
      <c r="A401" s="30" t="s">
        <v>44</v>
      </c>
      <c r="E401" s="31" t="s">
        <v>45</v>
      </c>
    </row>
    <row r="402" spans="1:5" ht="12.75">
      <c r="A402" t="s">
        <v>46</v>
      </c>
      <c r="E402" s="29" t="s">
        <v>45</v>
      </c>
    </row>
    <row r="403" spans="1:16" ht="12.75">
      <c r="A403" s="18" t="s">
        <v>37</v>
      </c>
      <c s="23" t="s">
        <v>637</v>
      </c>
      <c s="23" t="s">
        <v>3377</v>
      </c>
      <c s="18" t="s">
        <v>45</v>
      </c>
      <c s="24" t="s">
        <v>3378</v>
      </c>
      <c s="25" t="s">
        <v>89</v>
      </c>
      <c s="26">
        <v>3</v>
      </c>
      <c s="27">
        <v>0</v>
      </c>
      <c s="27">
        <f>ROUND(ROUND(H403,2)*ROUND(G403,3),2)</f>
      </c>
      <c r="O403">
        <f>(I403*21)/100</f>
      </c>
      <c t="s">
        <v>17</v>
      </c>
    </row>
    <row r="404" spans="1:5" ht="12.75">
      <c r="A404" s="28" t="s">
        <v>42</v>
      </c>
      <c r="E404" s="29" t="s">
        <v>45</v>
      </c>
    </row>
    <row r="405" spans="1:5" ht="12.75">
      <c r="A405" s="30" t="s">
        <v>44</v>
      </c>
      <c r="E405" s="31" t="s">
        <v>45</v>
      </c>
    </row>
    <row r="406" spans="1:5" ht="12.75">
      <c r="A406" t="s">
        <v>46</v>
      </c>
      <c r="E406" s="29" t="s">
        <v>45</v>
      </c>
    </row>
    <row r="407" spans="1:18" ht="12.75" customHeight="1">
      <c r="A407" s="5" t="s">
        <v>35</v>
      </c>
      <c s="5"/>
      <c s="35" t="s">
        <v>67</v>
      </c>
      <c s="5"/>
      <c s="21" t="s">
        <v>3379</v>
      </c>
      <c s="5"/>
      <c s="5"/>
      <c s="5"/>
      <c s="36">
        <f>0+Q407</f>
      </c>
      <c r="O407">
        <f>0+R407</f>
      </c>
      <c r="Q407">
        <f>0+I408+I412+I416+I420</f>
      </c>
      <c>
        <f>0+O408+O412+O416+O420</f>
      </c>
    </row>
    <row r="408" spans="1:16" ht="12.75">
      <c r="A408" s="18" t="s">
        <v>37</v>
      </c>
      <c s="23" t="s">
        <v>403</v>
      </c>
      <c s="23" t="s">
        <v>3380</v>
      </c>
      <c s="18" t="s">
        <v>45</v>
      </c>
      <c s="24" t="s">
        <v>3381</v>
      </c>
      <c s="25" t="s">
        <v>89</v>
      </c>
      <c s="26">
        <v>5</v>
      </c>
      <c s="27">
        <v>0</v>
      </c>
      <c s="27">
        <f>ROUND(ROUND(H408,2)*ROUND(G408,3),2)</f>
      </c>
      <c r="O408">
        <f>(I408*21)/100</f>
      </c>
      <c t="s">
        <v>17</v>
      </c>
    </row>
    <row r="409" spans="1:5" ht="12.75">
      <c r="A409" s="28" t="s">
        <v>42</v>
      </c>
      <c r="E409" s="29" t="s">
        <v>45</v>
      </c>
    </row>
    <row r="410" spans="1:5" ht="12.75">
      <c r="A410" s="30" t="s">
        <v>44</v>
      </c>
      <c r="E410" s="31" t="s">
        <v>45</v>
      </c>
    </row>
    <row r="411" spans="1:5" ht="12.75">
      <c r="A411" t="s">
        <v>46</v>
      </c>
      <c r="E411" s="29" t="s">
        <v>45</v>
      </c>
    </row>
    <row r="412" spans="1:16" ht="12.75">
      <c r="A412" s="18" t="s">
        <v>37</v>
      </c>
      <c s="23" t="s">
        <v>396</v>
      </c>
      <c s="23" t="s">
        <v>3382</v>
      </c>
      <c s="18" t="s">
        <v>45</v>
      </c>
      <c s="24" t="s">
        <v>3383</v>
      </c>
      <c s="25" t="s">
        <v>89</v>
      </c>
      <c s="26">
        <v>5</v>
      </c>
      <c s="27">
        <v>0</v>
      </c>
      <c s="27">
        <f>ROUND(ROUND(H412,2)*ROUND(G412,3),2)</f>
      </c>
      <c r="O412">
        <f>(I412*21)/100</f>
      </c>
      <c t="s">
        <v>17</v>
      </c>
    </row>
    <row r="413" spans="1:5" ht="12.75">
      <c r="A413" s="28" t="s">
        <v>42</v>
      </c>
      <c r="E413" s="29" t="s">
        <v>45</v>
      </c>
    </row>
    <row r="414" spans="1:5" ht="12.75">
      <c r="A414" s="30" t="s">
        <v>44</v>
      </c>
      <c r="E414" s="31" t="s">
        <v>45</v>
      </c>
    </row>
    <row r="415" spans="1:5" ht="12.75">
      <c r="A415" t="s">
        <v>46</v>
      </c>
      <c r="E415" s="29" t="s">
        <v>45</v>
      </c>
    </row>
    <row r="416" spans="1:16" ht="12.75">
      <c r="A416" s="18" t="s">
        <v>37</v>
      </c>
      <c s="23" t="s">
        <v>385</v>
      </c>
      <c s="23" t="s">
        <v>3384</v>
      </c>
      <c s="18" t="s">
        <v>45</v>
      </c>
      <c s="24" t="s">
        <v>3385</v>
      </c>
      <c s="25" t="s">
        <v>196</v>
      </c>
      <c s="26">
        <v>215</v>
      </c>
      <c s="27">
        <v>0</v>
      </c>
      <c s="27">
        <f>ROUND(ROUND(H416,2)*ROUND(G416,3),2)</f>
      </c>
      <c r="O416">
        <f>(I416*21)/100</f>
      </c>
      <c t="s">
        <v>17</v>
      </c>
    </row>
    <row r="417" spans="1:5" ht="12.75">
      <c r="A417" s="28" t="s">
        <v>42</v>
      </c>
      <c r="E417" s="29" t="s">
        <v>45</v>
      </c>
    </row>
    <row r="418" spans="1:5" ht="12.75">
      <c r="A418" s="30" t="s">
        <v>44</v>
      </c>
      <c r="E418" s="31" t="s">
        <v>45</v>
      </c>
    </row>
    <row r="419" spans="1:5" ht="12.75">
      <c r="A419" t="s">
        <v>46</v>
      </c>
      <c r="E419" s="29" t="s">
        <v>45</v>
      </c>
    </row>
    <row r="420" spans="1:16" ht="12.75">
      <c r="A420" s="18" t="s">
        <v>37</v>
      </c>
      <c s="23" t="s">
        <v>391</v>
      </c>
      <c s="23" t="s">
        <v>3386</v>
      </c>
      <c s="18" t="s">
        <v>45</v>
      </c>
      <c s="24" t="s">
        <v>3387</v>
      </c>
      <c s="25" t="s">
        <v>196</v>
      </c>
      <c s="26">
        <v>210</v>
      </c>
      <c s="27">
        <v>0</v>
      </c>
      <c s="27">
        <f>ROUND(ROUND(H420,2)*ROUND(G420,3),2)</f>
      </c>
      <c r="O420">
        <f>(I420*21)/100</f>
      </c>
      <c t="s">
        <v>17</v>
      </c>
    </row>
    <row r="421" spans="1:5" ht="12.75">
      <c r="A421" s="28" t="s">
        <v>42</v>
      </c>
      <c r="E421" s="29" t="s">
        <v>45</v>
      </c>
    </row>
    <row r="422" spans="1:5" ht="12.75">
      <c r="A422" s="30" t="s">
        <v>44</v>
      </c>
      <c r="E422" s="31" t="s">
        <v>45</v>
      </c>
    </row>
    <row r="423" spans="1:5" ht="12.75">
      <c r="A423" t="s">
        <v>46</v>
      </c>
      <c r="E423" s="29" t="s">
        <v>45</v>
      </c>
    </row>
    <row r="424" spans="1:18" ht="12.75" customHeight="1">
      <c r="A424" s="5" t="s">
        <v>35</v>
      </c>
      <c s="5"/>
      <c s="35" t="s">
        <v>32</v>
      </c>
      <c s="5"/>
      <c s="21" t="s">
        <v>3388</v>
      </c>
      <c s="5"/>
      <c s="5"/>
      <c s="5"/>
      <c s="36">
        <f>0+Q424</f>
      </c>
      <c r="O424">
        <f>0+R424</f>
      </c>
      <c r="Q424">
        <f>0+I425</f>
      </c>
      <c>
        <f>0+O425</f>
      </c>
    </row>
    <row r="425" spans="1:16" ht="25.5">
      <c r="A425" s="18" t="s">
        <v>37</v>
      </c>
      <c s="23" t="s">
        <v>408</v>
      </c>
      <c s="23" t="s">
        <v>3389</v>
      </c>
      <c s="18" t="s">
        <v>45</v>
      </c>
      <c s="24" t="s">
        <v>3390</v>
      </c>
      <c s="25" t="s">
        <v>196</v>
      </c>
      <c s="26">
        <v>8</v>
      </c>
      <c s="27">
        <v>0</v>
      </c>
      <c s="27">
        <f>ROUND(ROUND(H425,2)*ROUND(G425,3),2)</f>
      </c>
      <c r="O425">
        <f>(I425*21)/100</f>
      </c>
      <c t="s">
        <v>17</v>
      </c>
    </row>
    <row r="426" spans="1:5" ht="12.75">
      <c r="A426" s="28" t="s">
        <v>42</v>
      </c>
      <c r="E426" s="29" t="s">
        <v>45</v>
      </c>
    </row>
    <row r="427" spans="1:5" ht="12.75">
      <c r="A427" s="30" t="s">
        <v>44</v>
      </c>
      <c r="E427" s="31" t="s">
        <v>45</v>
      </c>
    </row>
    <row r="428" spans="1:5" ht="12.75">
      <c r="A428" t="s">
        <v>46</v>
      </c>
      <c r="E428" s="29" t="s">
        <v>45</v>
      </c>
    </row>
    <row r="429" spans="1:18" ht="12.75" customHeight="1">
      <c r="A429" s="5" t="s">
        <v>35</v>
      </c>
      <c s="5"/>
      <c s="35" t="s">
        <v>3391</v>
      </c>
      <c s="5"/>
      <c s="21" t="s">
        <v>3392</v>
      </c>
      <c s="5"/>
      <c s="5"/>
      <c s="5"/>
      <c s="36">
        <f>0+Q429</f>
      </c>
      <c r="O429">
        <f>0+R429</f>
      </c>
      <c r="Q429">
        <f>0+I430</f>
      </c>
      <c>
        <f>0+O430</f>
      </c>
    </row>
    <row r="430" spans="1:16" ht="25.5">
      <c r="A430" s="18" t="s">
        <v>37</v>
      </c>
      <c s="23" t="s">
        <v>413</v>
      </c>
      <c s="23" t="s">
        <v>3393</v>
      </c>
      <c s="18" t="s">
        <v>45</v>
      </c>
      <c s="24" t="s">
        <v>3394</v>
      </c>
      <c s="25" t="s">
        <v>149</v>
      </c>
      <c s="26">
        <v>551.268</v>
      </c>
      <c s="27">
        <v>0</v>
      </c>
      <c s="27">
        <f>ROUND(ROUND(H430,2)*ROUND(G430,3),2)</f>
      </c>
      <c r="O430">
        <f>(I430*21)/100</f>
      </c>
      <c t="s">
        <v>17</v>
      </c>
    </row>
    <row r="431" spans="1:5" ht="12.75">
      <c r="A431" s="28" t="s">
        <v>42</v>
      </c>
      <c r="E431" s="29" t="s">
        <v>45</v>
      </c>
    </row>
    <row r="432" spans="1:5" ht="12.75">
      <c r="A432" s="30" t="s">
        <v>44</v>
      </c>
      <c r="E432" s="31" t="s">
        <v>45</v>
      </c>
    </row>
    <row r="433" spans="1:5" ht="12.75">
      <c r="A433" t="s">
        <v>46</v>
      </c>
      <c r="E433" s="29" t="s">
        <v>45</v>
      </c>
    </row>
    <row r="434" spans="1:18" ht="12.75" customHeight="1">
      <c r="A434" s="5" t="s">
        <v>35</v>
      </c>
      <c s="5"/>
      <c s="35" t="s">
        <v>57</v>
      </c>
      <c s="5"/>
      <c s="21" t="s">
        <v>3395</v>
      </c>
      <c s="5"/>
      <c s="5"/>
      <c s="5"/>
      <c s="36">
        <f>0+Q434</f>
      </c>
      <c r="O434">
        <f>0+R434</f>
      </c>
      <c r="Q434">
        <f>0+I435+I439+I443+I447+I451+I455+I459+I463</f>
      </c>
      <c>
        <f>0+O435+O439+O443+O447+O451+O455+O459+O463</f>
      </c>
    </row>
    <row r="435" spans="1:16" ht="12.75">
      <c r="A435" s="18" t="s">
        <v>37</v>
      </c>
      <c s="23" t="s">
        <v>3396</v>
      </c>
      <c s="23" t="s">
        <v>3397</v>
      </c>
      <c s="18" t="s">
        <v>45</v>
      </c>
      <c s="24" t="s">
        <v>3398</v>
      </c>
      <c s="25" t="s">
        <v>96</v>
      </c>
      <c s="26">
        <v>1</v>
      </c>
      <c s="27">
        <v>0</v>
      </c>
      <c s="27">
        <f>ROUND(ROUND(H435,2)*ROUND(G435,3),2)</f>
      </c>
      <c r="O435">
        <f>(I435*21)/100</f>
      </c>
      <c t="s">
        <v>17</v>
      </c>
    </row>
    <row r="436" spans="1:5" ht="12.75">
      <c r="A436" s="28" t="s">
        <v>42</v>
      </c>
      <c r="E436" s="29" t="s">
        <v>45</v>
      </c>
    </row>
    <row r="437" spans="1:5" ht="12.75">
      <c r="A437" s="30" t="s">
        <v>44</v>
      </c>
      <c r="E437" s="31" t="s">
        <v>45</v>
      </c>
    </row>
    <row r="438" spans="1:5" ht="12.75">
      <c r="A438" t="s">
        <v>46</v>
      </c>
      <c r="E438" s="29" t="s">
        <v>45</v>
      </c>
    </row>
    <row r="439" spans="1:16" ht="12.75">
      <c r="A439" s="18" t="s">
        <v>37</v>
      </c>
      <c s="23" t="s">
        <v>3399</v>
      </c>
      <c s="23" t="s">
        <v>3400</v>
      </c>
      <c s="18" t="s">
        <v>45</v>
      </c>
      <c s="24" t="s">
        <v>3401</v>
      </c>
      <c s="25" t="s">
        <v>128</v>
      </c>
      <c s="26">
        <v>20</v>
      </c>
      <c s="27">
        <v>0</v>
      </c>
      <c s="27">
        <f>ROUND(ROUND(H439,2)*ROUND(G439,3),2)</f>
      </c>
      <c r="O439">
        <f>(I439*21)/100</f>
      </c>
      <c t="s">
        <v>17</v>
      </c>
    </row>
    <row r="440" spans="1:5" ht="12.75">
      <c r="A440" s="28" t="s">
        <v>42</v>
      </c>
      <c r="E440" s="29" t="s">
        <v>45</v>
      </c>
    </row>
    <row r="441" spans="1:5" ht="12.75">
      <c r="A441" s="30" t="s">
        <v>44</v>
      </c>
      <c r="E441" s="31" t="s">
        <v>45</v>
      </c>
    </row>
    <row r="442" spans="1:5" ht="12.75">
      <c r="A442" t="s">
        <v>46</v>
      </c>
      <c r="E442" s="29" t="s">
        <v>45</v>
      </c>
    </row>
    <row r="443" spans="1:16" ht="12.75">
      <c r="A443" s="18" t="s">
        <v>37</v>
      </c>
      <c s="23" t="s">
        <v>3402</v>
      </c>
      <c s="23" t="s">
        <v>3403</v>
      </c>
      <c s="18" t="s">
        <v>45</v>
      </c>
      <c s="24" t="s">
        <v>3404</v>
      </c>
      <c s="25" t="s">
        <v>128</v>
      </c>
      <c s="26">
        <v>24</v>
      </c>
      <c s="27">
        <v>0</v>
      </c>
      <c s="27">
        <f>ROUND(ROUND(H443,2)*ROUND(G443,3),2)</f>
      </c>
      <c r="O443">
        <f>(I443*21)/100</f>
      </c>
      <c t="s">
        <v>17</v>
      </c>
    </row>
    <row r="444" spans="1:5" ht="12.75">
      <c r="A444" s="28" t="s">
        <v>42</v>
      </c>
      <c r="E444" s="29" t="s">
        <v>45</v>
      </c>
    </row>
    <row r="445" spans="1:5" ht="12.75">
      <c r="A445" s="30" t="s">
        <v>44</v>
      </c>
      <c r="E445" s="31" t="s">
        <v>45</v>
      </c>
    </row>
    <row r="446" spans="1:5" ht="12.75">
      <c r="A446" t="s">
        <v>46</v>
      </c>
      <c r="E446" s="29" t="s">
        <v>45</v>
      </c>
    </row>
    <row r="447" spans="1:16" ht="12.75">
      <c r="A447" s="18" t="s">
        <v>37</v>
      </c>
      <c s="23" t="s">
        <v>3405</v>
      </c>
      <c s="23" t="s">
        <v>3406</v>
      </c>
      <c s="18" t="s">
        <v>45</v>
      </c>
      <c s="24" t="s">
        <v>3407</v>
      </c>
      <c s="25" t="s">
        <v>96</v>
      </c>
      <c s="26">
        <v>1</v>
      </c>
      <c s="27">
        <v>0</v>
      </c>
      <c s="27">
        <f>ROUND(ROUND(H447,2)*ROUND(G447,3),2)</f>
      </c>
      <c r="O447">
        <f>(I447*21)/100</f>
      </c>
      <c t="s">
        <v>17</v>
      </c>
    </row>
    <row r="448" spans="1:5" ht="12.75">
      <c r="A448" s="28" t="s">
        <v>42</v>
      </c>
      <c r="E448" s="29" t="s">
        <v>45</v>
      </c>
    </row>
    <row r="449" spans="1:5" ht="12.75">
      <c r="A449" s="30" t="s">
        <v>44</v>
      </c>
      <c r="E449" s="31" t="s">
        <v>45</v>
      </c>
    </row>
    <row r="450" spans="1:5" ht="12.75">
      <c r="A450" t="s">
        <v>46</v>
      </c>
      <c r="E450" s="29" t="s">
        <v>45</v>
      </c>
    </row>
    <row r="451" spans="1:16" ht="12.75">
      <c r="A451" s="18" t="s">
        <v>37</v>
      </c>
      <c s="23" t="s">
        <v>3408</v>
      </c>
      <c s="23" t="s">
        <v>3409</v>
      </c>
      <c s="18" t="s">
        <v>45</v>
      </c>
      <c s="24" t="s">
        <v>3410</v>
      </c>
      <c s="25" t="s">
        <v>96</v>
      </c>
      <c s="26">
        <v>1</v>
      </c>
      <c s="27">
        <v>0</v>
      </c>
      <c s="27">
        <f>ROUND(ROUND(H451,2)*ROUND(G451,3),2)</f>
      </c>
      <c r="O451">
        <f>(I451*21)/100</f>
      </c>
      <c t="s">
        <v>17</v>
      </c>
    </row>
    <row r="452" spans="1:5" ht="12.75">
      <c r="A452" s="28" t="s">
        <v>42</v>
      </c>
      <c r="E452" s="29" t="s">
        <v>45</v>
      </c>
    </row>
    <row r="453" spans="1:5" ht="12.75">
      <c r="A453" s="30" t="s">
        <v>44</v>
      </c>
      <c r="E453" s="31" t="s">
        <v>45</v>
      </c>
    </row>
    <row r="454" spans="1:5" ht="12.75">
      <c r="A454" t="s">
        <v>46</v>
      </c>
      <c r="E454" s="29" t="s">
        <v>45</v>
      </c>
    </row>
    <row r="455" spans="1:16" ht="12.75">
      <c r="A455" s="18" t="s">
        <v>37</v>
      </c>
      <c s="23" t="s">
        <v>3411</v>
      </c>
      <c s="23" t="s">
        <v>3412</v>
      </c>
      <c s="18" t="s">
        <v>45</v>
      </c>
      <c s="24" t="s">
        <v>3413</v>
      </c>
      <c s="25" t="s">
        <v>96</v>
      </c>
      <c s="26">
        <v>1</v>
      </c>
      <c s="27">
        <v>0</v>
      </c>
      <c s="27">
        <f>ROUND(ROUND(H455,2)*ROUND(G455,3),2)</f>
      </c>
      <c r="O455">
        <f>(I455*21)/100</f>
      </c>
      <c t="s">
        <v>17</v>
      </c>
    </row>
    <row r="456" spans="1:5" ht="12.75">
      <c r="A456" s="28" t="s">
        <v>42</v>
      </c>
      <c r="E456" s="29" t="s">
        <v>45</v>
      </c>
    </row>
    <row r="457" spans="1:5" ht="12.75">
      <c r="A457" s="30" t="s">
        <v>44</v>
      </c>
      <c r="E457" s="31" t="s">
        <v>45</v>
      </c>
    </row>
    <row r="458" spans="1:5" ht="12.75">
      <c r="A458" t="s">
        <v>46</v>
      </c>
      <c r="E458" s="29" t="s">
        <v>45</v>
      </c>
    </row>
    <row r="459" spans="1:16" ht="12.75">
      <c r="A459" s="18" t="s">
        <v>37</v>
      </c>
      <c s="23" t="s">
        <v>3414</v>
      </c>
      <c s="23" t="s">
        <v>3415</v>
      </c>
      <c s="18" t="s">
        <v>45</v>
      </c>
      <c s="24" t="s">
        <v>3416</v>
      </c>
      <c s="25" t="s">
        <v>96</v>
      </c>
      <c s="26">
        <v>1</v>
      </c>
      <c s="27">
        <v>0</v>
      </c>
      <c s="27">
        <f>ROUND(ROUND(H459,2)*ROUND(G459,3),2)</f>
      </c>
      <c r="O459">
        <f>(I459*21)/100</f>
      </c>
      <c t="s">
        <v>17</v>
      </c>
    </row>
    <row r="460" spans="1:5" ht="12.75">
      <c r="A460" s="28" t="s">
        <v>42</v>
      </c>
      <c r="E460" s="29" t="s">
        <v>45</v>
      </c>
    </row>
    <row r="461" spans="1:5" ht="12.75">
      <c r="A461" s="30" t="s">
        <v>44</v>
      </c>
      <c r="E461" s="31" t="s">
        <v>45</v>
      </c>
    </row>
    <row r="462" spans="1:5" ht="12.75">
      <c r="A462" t="s">
        <v>46</v>
      </c>
      <c r="E462" s="29" t="s">
        <v>45</v>
      </c>
    </row>
    <row r="463" spans="1:16" ht="12.75">
      <c r="A463" s="18" t="s">
        <v>37</v>
      </c>
      <c s="23" t="s">
        <v>3417</v>
      </c>
      <c s="23" t="s">
        <v>3418</v>
      </c>
      <c s="18" t="s">
        <v>45</v>
      </c>
      <c s="24" t="s">
        <v>3419</v>
      </c>
      <c s="25" t="s">
        <v>96</v>
      </c>
      <c s="26">
        <v>1</v>
      </c>
      <c s="27">
        <v>0</v>
      </c>
      <c s="27">
        <f>ROUND(ROUND(H463,2)*ROUND(G463,3),2)</f>
      </c>
      <c r="O463">
        <f>(I463*21)/100</f>
      </c>
      <c t="s">
        <v>17</v>
      </c>
    </row>
    <row r="464" spans="1:5" ht="12.75">
      <c r="A464" s="28" t="s">
        <v>42</v>
      </c>
      <c r="E464" s="29" t="s">
        <v>45</v>
      </c>
    </row>
    <row r="465" spans="1:5" ht="12.75">
      <c r="A465" s="30" t="s">
        <v>44</v>
      </c>
      <c r="E465" s="31" t="s">
        <v>45</v>
      </c>
    </row>
    <row r="466" spans="1:5" ht="12.75">
      <c r="A466" t="s">
        <v>46</v>
      </c>
      <c r="E466" s="29" t="s">
        <v>45</v>
      </c>
    </row>
    <row r="467" spans="1:18" ht="12.75" customHeight="1">
      <c r="A467" s="5" t="s">
        <v>35</v>
      </c>
      <c s="5"/>
      <c s="35" t="s">
        <v>3420</v>
      </c>
      <c s="5"/>
      <c s="21" t="s">
        <v>3421</v>
      </c>
      <c s="5"/>
      <c s="5"/>
      <c s="5"/>
      <c s="36">
        <f>0+Q467</f>
      </c>
      <c r="O467">
        <f>0+R467</f>
      </c>
      <c r="Q467">
        <f>0+I468</f>
      </c>
      <c>
        <f>0+O468</f>
      </c>
    </row>
    <row r="468" spans="1:16" ht="12.75">
      <c r="A468" s="18" t="s">
        <v>37</v>
      </c>
      <c s="23" t="s">
        <v>3422</v>
      </c>
      <c s="23" t="s">
        <v>3423</v>
      </c>
      <c s="18" t="s">
        <v>45</v>
      </c>
      <c s="24" t="s">
        <v>3424</v>
      </c>
      <c s="25" t="s">
        <v>128</v>
      </c>
      <c s="26">
        <v>16</v>
      </c>
      <c s="27">
        <v>0</v>
      </c>
      <c s="27">
        <f>ROUND(ROUND(H468,2)*ROUND(G468,3),2)</f>
      </c>
      <c r="O468">
        <f>(I468*21)/100</f>
      </c>
      <c t="s">
        <v>17</v>
      </c>
    </row>
    <row r="469" spans="1:5" ht="12.75">
      <c r="A469" s="28" t="s">
        <v>42</v>
      </c>
      <c r="E469" s="29" t="s">
        <v>45</v>
      </c>
    </row>
    <row r="470" spans="1:5" ht="12.75">
      <c r="A470" s="30" t="s">
        <v>44</v>
      </c>
      <c r="E470" s="31" t="s">
        <v>45</v>
      </c>
    </row>
    <row r="471" spans="1:5" ht="12.75">
      <c r="A471" t="s">
        <v>46</v>
      </c>
      <c r="E471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0+O9+O174+O359+O372+O389+O414+O419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0+I9+I174+I359+I372+I389+I414+I419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3425</v>
      </c>
      <c s="1"/>
      <c s="10" t="s">
        <v>3426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3426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0+I10+I14+I18+I22+I26+I30+I34+I38+I42+I46+I50+I54+I58+I62+I66+I70+I74+I78+I82+I86+I90+I94+I98+I102+I106+I110+I114+I118+I122+I126+I130+I134+I138+I142+I146+I150+I154+I158+I162+I166+I170</f>
      </c>
      <c>
        <f>0+O10+O14+O18+O22+O26+O30+O34+O38+O42+O46+O50+O54+O58+O62+O66+O70+O74+O78+O82+O86+O90+O94+O98+O102+O106+O110+O114+O118+O122+O126+O130+O134+O138+O142+O146+O150+O154+O158+O162+O166+O170</f>
      </c>
    </row>
    <row r="10" spans="1:16" ht="12.75">
      <c r="A10" s="18" t="s">
        <v>37</v>
      </c>
      <c s="23" t="s">
        <v>391</v>
      </c>
      <c s="23" t="s">
        <v>3139</v>
      </c>
      <c s="18" t="s">
        <v>45</v>
      </c>
      <c s="24" t="s">
        <v>3140</v>
      </c>
      <c s="25" t="s">
        <v>678</v>
      </c>
      <c s="26">
        <v>1.75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3427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403</v>
      </c>
      <c s="23" t="s">
        <v>3428</v>
      </c>
      <c s="18" t="s">
        <v>45</v>
      </c>
      <c s="24" t="s">
        <v>3429</v>
      </c>
      <c s="25" t="s">
        <v>165</v>
      </c>
      <c s="26">
        <v>6.46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3430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396</v>
      </c>
      <c s="23" t="s">
        <v>3431</v>
      </c>
      <c s="18" t="s">
        <v>45</v>
      </c>
      <c s="24" t="s">
        <v>3432</v>
      </c>
      <c s="25" t="s">
        <v>165</v>
      </c>
      <c s="26">
        <v>6.46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3433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18</v>
      </c>
      <c s="23" t="s">
        <v>3142</v>
      </c>
      <c s="18" t="s">
        <v>45</v>
      </c>
      <c s="24" t="s">
        <v>3143</v>
      </c>
      <c s="25" t="s">
        <v>128</v>
      </c>
      <c s="26">
        <v>40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6" ht="12.75">
      <c r="A26" s="18" t="s">
        <v>37</v>
      </c>
      <c s="23" t="s">
        <v>17</v>
      </c>
      <c s="23" t="s">
        <v>3144</v>
      </c>
      <c s="18" t="s">
        <v>45</v>
      </c>
      <c s="24" t="s">
        <v>3145</v>
      </c>
      <c s="25" t="s">
        <v>3146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45</v>
      </c>
    </row>
    <row r="30" spans="1:16" ht="12.75">
      <c r="A30" s="18" t="s">
        <v>37</v>
      </c>
      <c s="23" t="s">
        <v>16</v>
      </c>
      <c s="23" t="s">
        <v>3147</v>
      </c>
      <c s="18" t="s">
        <v>45</v>
      </c>
      <c s="24" t="s">
        <v>3148</v>
      </c>
      <c s="25" t="s">
        <v>196</v>
      </c>
      <c s="26">
        <v>16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45</v>
      </c>
    </row>
    <row r="34" spans="1:16" ht="12.75">
      <c r="A34" s="18" t="s">
        <v>37</v>
      </c>
      <c s="23" t="s">
        <v>25</v>
      </c>
      <c s="23" t="s">
        <v>3149</v>
      </c>
      <c s="18" t="s">
        <v>45</v>
      </c>
      <c s="24" t="s">
        <v>3150</v>
      </c>
      <c s="25" t="s">
        <v>196</v>
      </c>
      <c s="26">
        <v>18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45</v>
      </c>
    </row>
    <row r="38" spans="1:16" ht="12.75">
      <c r="A38" s="18" t="s">
        <v>37</v>
      </c>
      <c s="23" t="s">
        <v>27</v>
      </c>
      <c s="23" t="s">
        <v>3434</v>
      </c>
      <c s="18" t="s">
        <v>45</v>
      </c>
      <c s="24" t="s">
        <v>3435</v>
      </c>
      <c s="25" t="s">
        <v>89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29</v>
      </c>
      <c s="23" t="s">
        <v>3436</v>
      </c>
      <c s="18" t="s">
        <v>45</v>
      </c>
      <c s="24" t="s">
        <v>3437</v>
      </c>
      <c s="25" t="s">
        <v>89</v>
      </c>
      <c s="26">
        <v>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64</v>
      </c>
      <c s="23" t="s">
        <v>3151</v>
      </c>
      <c s="18" t="s">
        <v>45</v>
      </c>
      <c s="24" t="s">
        <v>3152</v>
      </c>
      <c s="25" t="s">
        <v>165</v>
      </c>
      <c s="26">
        <v>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45</v>
      </c>
    </row>
    <row r="50" spans="1:16" ht="12.75">
      <c r="A50" s="18" t="s">
        <v>37</v>
      </c>
      <c s="23" t="s">
        <v>67</v>
      </c>
      <c s="23" t="s">
        <v>3153</v>
      </c>
      <c s="18" t="s">
        <v>45</v>
      </c>
      <c s="24" t="s">
        <v>3154</v>
      </c>
      <c s="25" t="s">
        <v>165</v>
      </c>
      <c s="26">
        <v>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45</v>
      </c>
    </row>
    <row r="54" spans="1:16" ht="12.75">
      <c r="A54" s="18" t="s">
        <v>37</v>
      </c>
      <c s="23" t="s">
        <v>32</v>
      </c>
      <c s="23" t="s">
        <v>3155</v>
      </c>
      <c s="18" t="s">
        <v>45</v>
      </c>
      <c s="24" t="s">
        <v>3156</v>
      </c>
      <c s="25" t="s">
        <v>196</v>
      </c>
      <c s="26">
        <v>16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45</v>
      </c>
    </row>
    <row r="57" spans="1:5" ht="12.75">
      <c r="A57" t="s">
        <v>46</v>
      </c>
      <c r="E57" s="29" t="s">
        <v>45</v>
      </c>
    </row>
    <row r="58" spans="1:16" ht="12.75">
      <c r="A58" s="18" t="s">
        <v>37</v>
      </c>
      <c s="23" t="s">
        <v>34</v>
      </c>
      <c s="23" t="s">
        <v>3157</v>
      </c>
      <c s="18" t="s">
        <v>45</v>
      </c>
      <c s="24" t="s">
        <v>3158</v>
      </c>
      <c s="25" t="s">
        <v>196</v>
      </c>
      <c s="26">
        <v>16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45</v>
      </c>
    </row>
    <row r="61" spans="1:5" ht="12.75">
      <c r="A61" t="s">
        <v>46</v>
      </c>
      <c r="E61" s="29" t="s">
        <v>45</v>
      </c>
    </row>
    <row r="62" spans="1:16" ht="12.75">
      <c r="A62" s="18" t="s">
        <v>37</v>
      </c>
      <c s="23" t="s">
        <v>74</v>
      </c>
      <c s="23" t="s">
        <v>3159</v>
      </c>
      <c s="18" t="s">
        <v>45</v>
      </c>
      <c s="24" t="s">
        <v>3160</v>
      </c>
      <c s="25" t="s">
        <v>165</v>
      </c>
      <c s="26">
        <v>35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3438</v>
      </c>
    </row>
    <row r="65" spans="1:5" ht="12.75">
      <c r="A65" t="s">
        <v>46</v>
      </c>
      <c r="E65" s="29" t="s">
        <v>45</v>
      </c>
    </row>
    <row r="66" spans="1:16" ht="25.5">
      <c r="A66" s="18" t="s">
        <v>37</v>
      </c>
      <c s="23" t="s">
        <v>79</v>
      </c>
      <c s="23" t="s">
        <v>3162</v>
      </c>
      <c s="18" t="s">
        <v>45</v>
      </c>
      <c s="24" t="s">
        <v>3163</v>
      </c>
      <c s="25" t="s">
        <v>179</v>
      </c>
      <c s="26">
        <v>9.144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51">
      <c r="A68" s="30" t="s">
        <v>44</v>
      </c>
      <c r="E68" s="31" t="s">
        <v>3439</v>
      </c>
    </row>
    <row r="69" spans="1:5" ht="12.75">
      <c r="A69" t="s">
        <v>46</v>
      </c>
      <c r="E69" s="29" t="s">
        <v>45</v>
      </c>
    </row>
    <row r="70" spans="1:16" ht="25.5">
      <c r="A70" s="18" t="s">
        <v>37</v>
      </c>
      <c s="23" t="s">
        <v>86</v>
      </c>
      <c s="23" t="s">
        <v>3165</v>
      </c>
      <c s="18" t="s">
        <v>45</v>
      </c>
      <c s="24" t="s">
        <v>3166</v>
      </c>
      <c s="25" t="s">
        <v>179</v>
      </c>
      <c s="26">
        <v>13.716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3440</v>
      </c>
    </row>
    <row r="73" spans="1:5" ht="12.75">
      <c r="A73" t="s">
        <v>46</v>
      </c>
      <c r="E73" s="29" t="s">
        <v>45</v>
      </c>
    </row>
    <row r="74" spans="1:16" ht="25.5">
      <c r="A74" s="18" t="s">
        <v>37</v>
      </c>
      <c s="23" t="s">
        <v>84</v>
      </c>
      <c s="23" t="s">
        <v>3168</v>
      </c>
      <c s="18" t="s">
        <v>45</v>
      </c>
      <c s="24" t="s">
        <v>3169</v>
      </c>
      <c s="25" t="s">
        <v>179</v>
      </c>
      <c s="26">
        <v>6.096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3441</v>
      </c>
    </row>
    <row r="77" spans="1:5" ht="12.75">
      <c r="A77" t="s">
        <v>46</v>
      </c>
      <c r="E77" s="29" t="s">
        <v>45</v>
      </c>
    </row>
    <row r="78" spans="1:16" ht="25.5">
      <c r="A78" s="18" t="s">
        <v>37</v>
      </c>
      <c s="23" t="s">
        <v>93</v>
      </c>
      <c s="23" t="s">
        <v>3171</v>
      </c>
      <c s="18" t="s">
        <v>45</v>
      </c>
      <c s="24" t="s">
        <v>3172</v>
      </c>
      <c s="25" t="s">
        <v>179</v>
      </c>
      <c s="26">
        <v>9.144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3442</v>
      </c>
    </row>
    <row r="81" spans="1:5" ht="12.75">
      <c r="A81" t="s">
        <v>46</v>
      </c>
      <c r="E81" s="29" t="s">
        <v>45</v>
      </c>
    </row>
    <row r="82" spans="1:16" ht="25.5">
      <c r="A82" s="18" t="s">
        <v>37</v>
      </c>
      <c s="23" t="s">
        <v>99</v>
      </c>
      <c s="23" t="s">
        <v>3174</v>
      </c>
      <c s="18" t="s">
        <v>45</v>
      </c>
      <c s="24" t="s">
        <v>3175</v>
      </c>
      <c s="25" t="s">
        <v>179</v>
      </c>
      <c s="26">
        <v>102.144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63.75">
      <c r="A84" s="30" t="s">
        <v>44</v>
      </c>
      <c r="E84" s="31" t="s">
        <v>3443</v>
      </c>
    </row>
    <row r="85" spans="1:5" ht="12.75">
      <c r="A85" t="s">
        <v>46</v>
      </c>
      <c r="E85" s="29" t="s">
        <v>45</v>
      </c>
    </row>
    <row r="86" spans="1:16" ht="25.5">
      <c r="A86" s="18" t="s">
        <v>37</v>
      </c>
      <c s="23" t="s">
        <v>107</v>
      </c>
      <c s="23" t="s">
        <v>3177</v>
      </c>
      <c s="18" t="s">
        <v>45</v>
      </c>
      <c s="24" t="s">
        <v>3178</v>
      </c>
      <c s="25" t="s">
        <v>179</v>
      </c>
      <c s="26">
        <v>153.216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3444</v>
      </c>
    </row>
    <row r="89" spans="1:5" ht="12.75">
      <c r="A89" t="s">
        <v>46</v>
      </c>
      <c r="E89" s="29" t="s">
        <v>45</v>
      </c>
    </row>
    <row r="90" spans="1:16" ht="25.5">
      <c r="A90" s="18" t="s">
        <v>37</v>
      </c>
      <c s="23" t="s">
        <v>103</v>
      </c>
      <c s="23" t="s">
        <v>3180</v>
      </c>
      <c s="18" t="s">
        <v>45</v>
      </c>
      <c s="24" t="s">
        <v>3181</v>
      </c>
      <c s="25" t="s">
        <v>179</v>
      </c>
      <c s="26">
        <v>68.096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3445</v>
      </c>
    </row>
    <row r="93" spans="1:5" ht="12.75">
      <c r="A93" t="s">
        <v>46</v>
      </c>
      <c r="E93" s="29" t="s">
        <v>45</v>
      </c>
    </row>
    <row r="94" spans="1:16" ht="25.5">
      <c r="A94" s="18" t="s">
        <v>37</v>
      </c>
      <c s="23" t="s">
        <v>111</v>
      </c>
      <c s="23" t="s">
        <v>3183</v>
      </c>
      <c s="18" t="s">
        <v>45</v>
      </c>
      <c s="24" t="s">
        <v>3184</v>
      </c>
      <c s="25" t="s">
        <v>179</v>
      </c>
      <c s="26">
        <v>102.144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45</v>
      </c>
    </row>
    <row r="96" spans="1:5" ht="12.75">
      <c r="A96" s="30" t="s">
        <v>44</v>
      </c>
      <c r="E96" s="31" t="s">
        <v>3446</v>
      </c>
    </row>
    <row r="97" spans="1:5" ht="12.75">
      <c r="A97" t="s">
        <v>46</v>
      </c>
      <c r="E97" s="29" t="s">
        <v>45</v>
      </c>
    </row>
    <row r="98" spans="1:16" ht="12.75">
      <c r="A98" s="18" t="s">
        <v>37</v>
      </c>
      <c s="23" t="s">
        <v>115</v>
      </c>
      <c s="23" t="s">
        <v>3186</v>
      </c>
      <c s="18" t="s">
        <v>45</v>
      </c>
      <c s="24" t="s">
        <v>3187</v>
      </c>
      <c s="25" t="s">
        <v>179</v>
      </c>
      <c s="26">
        <v>128.32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12.75">
      <c r="A100" s="30" t="s">
        <v>44</v>
      </c>
      <c r="E100" s="31" t="s">
        <v>3447</v>
      </c>
    </row>
    <row r="101" spans="1:5" ht="12.75">
      <c r="A101" t="s">
        <v>46</v>
      </c>
      <c r="E101" s="29" t="s">
        <v>45</v>
      </c>
    </row>
    <row r="102" spans="1:16" ht="12.75">
      <c r="A102" s="18" t="s">
        <v>37</v>
      </c>
      <c s="23" t="s">
        <v>120</v>
      </c>
      <c s="23" t="s">
        <v>3189</v>
      </c>
      <c s="18" t="s">
        <v>45</v>
      </c>
      <c s="24" t="s">
        <v>3190</v>
      </c>
      <c s="25" t="s">
        <v>165</v>
      </c>
      <c s="26">
        <v>1064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51">
      <c r="A104" s="30" t="s">
        <v>44</v>
      </c>
      <c r="E104" s="31" t="s">
        <v>3448</v>
      </c>
    </row>
    <row r="105" spans="1:5" ht="12.75">
      <c r="A105" t="s">
        <v>46</v>
      </c>
      <c r="E105" s="29" t="s">
        <v>45</v>
      </c>
    </row>
    <row r="106" spans="1:16" ht="12.75">
      <c r="A106" s="18" t="s">
        <v>37</v>
      </c>
      <c s="23" t="s">
        <v>125</v>
      </c>
      <c s="23" t="s">
        <v>3192</v>
      </c>
      <c s="18" t="s">
        <v>45</v>
      </c>
      <c s="24" t="s">
        <v>3193</v>
      </c>
      <c s="25" t="s">
        <v>165</v>
      </c>
      <c s="26">
        <v>1064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45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45</v>
      </c>
    </row>
    <row r="110" spans="1:16" ht="12.75">
      <c r="A110" s="18" t="s">
        <v>37</v>
      </c>
      <c s="23" t="s">
        <v>130</v>
      </c>
      <c s="23" t="s">
        <v>3194</v>
      </c>
      <c s="18" t="s">
        <v>45</v>
      </c>
      <c s="24" t="s">
        <v>3195</v>
      </c>
      <c s="25" t="s">
        <v>165</v>
      </c>
      <c s="26">
        <v>43.2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38.25">
      <c r="A112" s="30" t="s">
        <v>44</v>
      </c>
      <c r="E112" s="31" t="s">
        <v>3449</v>
      </c>
    </row>
    <row r="113" spans="1:5" ht="12.75">
      <c r="A113" t="s">
        <v>46</v>
      </c>
      <c r="E113" s="29" t="s">
        <v>45</v>
      </c>
    </row>
    <row r="114" spans="1:16" ht="12.75">
      <c r="A114" s="18" t="s">
        <v>37</v>
      </c>
      <c s="23" t="s">
        <v>135</v>
      </c>
      <c s="23" t="s">
        <v>3197</v>
      </c>
      <c s="18" t="s">
        <v>45</v>
      </c>
      <c s="24" t="s">
        <v>3198</v>
      </c>
      <c s="25" t="s">
        <v>165</v>
      </c>
      <c s="26">
        <v>43.2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45</v>
      </c>
    </row>
    <row r="117" spans="1:5" ht="12.75">
      <c r="A117" t="s">
        <v>46</v>
      </c>
      <c r="E117" s="29" t="s">
        <v>45</v>
      </c>
    </row>
    <row r="118" spans="1:16" ht="12.75">
      <c r="A118" s="18" t="s">
        <v>37</v>
      </c>
      <c s="23" t="s">
        <v>140</v>
      </c>
      <c s="23" t="s">
        <v>3199</v>
      </c>
      <c s="18" t="s">
        <v>45</v>
      </c>
      <c s="24" t="s">
        <v>3200</v>
      </c>
      <c s="25" t="s">
        <v>179</v>
      </c>
      <c s="26">
        <v>38.1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12.75">
      <c r="A120" s="30" t="s">
        <v>44</v>
      </c>
      <c r="E120" s="31" t="s">
        <v>45</v>
      </c>
    </row>
    <row r="121" spans="1:5" ht="12.75">
      <c r="A121" t="s">
        <v>46</v>
      </c>
      <c r="E121" s="29" t="s">
        <v>45</v>
      </c>
    </row>
    <row r="122" spans="1:16" ht="12.75">
      <c r="A122" s="18" t="s">
        <v>37</v>
      </c>
      <c s="23" t="s">
        <v>318</v>
      </c>
      <c s="23" t="s">
        <v>3201</v>
      </c>
      <c s="18" t="s">
        <v>45</v>
      </c>
      <c s="24" t="s">
        <v>3202</v>
      </c>
      <c s="25" t="s">
        <v>179</v>
      </c>
      <c s="26">
        <v>38.1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45</v>
      </c>
    </row>
    <row r="125" spans="1:5" ht="12.75">
      <c r="A125" t="s">
        <v>46</v>
      </c>
      <c r="E125" s="29" t="s">
        <v>45</v>
      </c>
    </row>
    <row r="126" spans="1:16" ht="25.5">
      <c r="A126" s="18" t="s">
        <v>37</v>
      </c>
      <c s="23" t="s">
        <v>324</v>
      </c>
      <c s="23" t="s">
        <v>3203</v>
      </c>
      <c s="18" t="s">
        <v>45</v>
      </c>
      <c s="24" t="s">
        <v>3204</v>
      </c>
      <c s="25" t="s">
        <v>179</v>
      </c>
      <c s="26">
        <v>463.7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3450</v>
      </c>
    </row>
    <row r="129" spans="1:5" ht="12.75">
      <c r="A129" t="s">
        <v>46</v>
      </c>
      <c r="E129" s="29" t="s">
        <v>45</v>
      </c>
    </row>
    <row r="130" spans="1:16" ht="25.5">
      <c r="A130" s="18" t="s">
        <v>37</v>
      </c>
      <c s="23" t="s">
        <v>329</v>
      </c>
      <c s="23" t="s">
        <v>3206</v>
      </c>
      <c s="18" t="s">
        <v>45</v>
      </c>
      <c s="24" t="s">
        <v>3207</v>
      </c>
      <c s="25" t="s">
        <v>179</v>
      </c>
      <c s="26">
        <v>219.84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3451</v>
      </c>
    </row>
    <row r="133" spans="1:5" ht="12.75">
      <c r="A133" t="s">
        <v>46</v>
      </c>
      <c r="E133" s="29" t="s">
        <v>45</v>
      </c>
    </row>
    <row r="134" spans="1:16" ht="12.75">
      <c r="A134" s="18" t="s">
        <v>37</v>
      </c>
      <c s="23" t="s">
        <v>333</v>
      </c>
      <c s="23" t="s">
        <v>3209</v>
      </c>
      <c s="18" t="s">
        <v>45</v>
      </c>
      <c s="24" t="s">
        <v>3210</v>
      </c>
      <c s="25" t="s">
        <v>179</v>
      </c>
      <c s="26">
        <v>463.7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3450</v>
      </c>
    </row>
    <row r="137" spans="1:5" ht="12.75">
      <c r="A137" t="s">
        <v>46</v>
      </c>
      <c r="E137" s="29" t="s">
        <v>45</v>
      </c>
    </row>
    <row r="138" spans="1:16" ht="12.75">
      <c r="A138" s="18" t="s">
        <v>37</v>
      </c>
      <c s="23" t="s">
        <v>337</v>
      </c>
      <c s="23" t="s">
        <v>3212</v>
      </c>
      <c s="18" t="s">
        <v>45</v>
      </c>
      <c s="24" t="s">
        <v>3213</v>
      </c>
      <c s="25" t="s">
        <v>179</v>
      </c>
      <c s="26">
        <v>463.7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3450</v>
      </c>
    </row>
    <row r="141" spans="1:5" ht="12.75">
      <c r="A141" t="s">
        <v>46</v>
      </c>
      <c r="E141" s="29" t="s">
        <v>45</v>
      </c>
    </row>
    <row r="142" spans="1:16" ht="12.75">
      <c r="A142" s="18" t="s">
        <v>37</v>
      </c>
      <c s="23" t="s">
        <v>344</v>
      </c>
      <c s="23" t="s">
        <v>3214</v>
      </c>
      <c s="18" t="s">
        <v>45</v>
      </c>
      <c s="24" t="s">
        <v>3215</v>
      </c>
      <c s="25" t="s">
        <v>179</v>
      </c>
      <c s="26">
        <v>369.22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3452</v>
      </c>
    </row>
    <row r="145" spans="1:5" ht="12.75">
      <c r="A145" t="s">
        <v>46</v>
      </c>
      <c r="E145" s="29" t="s">
        <v>45</v>
      </c>
    </row>
    <row r="146" spans="1:16" ht="12.75">
      <c r="A146" s="18" t="s">
        <v>37</v>
      </c>
      <c s="23" t="s">
        <v>355</v>
      </c>
      <c s="23" t="s">
        <v>3217</v>
      </c>
      <c s="18" t="s">
        <v>45</v>
      </c>
      <c s="24" t="s">
        <v>3218</v>
      </c>
      <c s="25" t="s">
        <v>179</v>
      </c>
      <c s="26">
        <v>47.24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45</v>
      </c>
    </row>
    <row r="148" spans="1:5" ht="63.75">
      <c r="A148" s="30" t="s">
        <v>44</v>
      </c>
      <c r="E148" s="31" t="s">
        <v>3453</v>
      </c>
    </row>
    <row r="149" spans="1:5" ht="12.75">
      <c r="A149" t="s">
        <v>46</v>
      </c>
      <c r="E149" s="29" t="s">
        <v>45</v>
      </c>
    </row>
    <row r="150" spans="1:16" ht="12.75">
      <c r="A150" s="18" t="s">
        <v>37</v>
      </c>
      <c s="23" t="s">
        <v>361</v>
      </c>
      <c s="23" t="s">
        <v>3220</v>
      </c>
      <c s="18" t="s">
        <v>45</v>
      </c>
      <c s="24" t="s">
        <v>3221</v>
      </c>
      <c s="25" t="s">
        <v>179</v>
      </c>
      <c s="26">
        <v>47.24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45</v>
      </c>
    </row>
    <row r="152" spans="1:5" ht="12.75">
      <c r="A152" s="30" t="s">
        <v>44</v>
      </c>
      <c r="E152" s="31" t="s">
        <v>3454</v>
      </c>
    </row>
    <row r="153" spans="1:5" ht="12.75">
      <c r="A153" t="s">
        <v>46</v>
      </c>
      <c r="E153" s="29" t="s">
        <v>45</v>
      </c>
    </row>
    <row r="154" spans="1:16" ht="12.75">
      <c r="A154" s="18" t="s">
        <v>37</v>
      </c>
      <c s="23" t="s">
        <v>379</v>
      </c>
      <c s="23" t="s">
        <v>3223</v>
      </c>
      <c s="18" t="s">
        <v>45</v>
      </c>
      <c s="24" t="s">
        <v>3224</v>
      </c>
      <c s="25" t="s">
        <v>165</v>
      </c>
      <c s="26">
        <v>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45</v>
      </c>
    </row>
    <row r="156" spans="1:5" ht="12.75">
      <c r="A156" s="30" t="s">
        <v>44</v>
      </c>
      <c r="E156" s="31" t="s">
        <v>3438</v>
      </c>
    </row>
    <row r="157" spans="1:5" ht="12.75">
      <c r="A157" t="s">
        <v>46</v>
      </c>
      <c r="E157" s="29" t="s">
        <v>45</v>
      </c>
    </row>
    <row r="158" spans="1:16" ht="12.75">
      <c r="A158" s="18" t="s">
        <v>37</v>
      </c>
      <c s="23" t="s">
        <v>385</v>
      </c>
      <c s="23" t="s">
        <v>3226</v>
      </c>
      <c s="18" t="s">
        <v>45</v>
      </c>
      <c s="24" t="s">
        <v>3227</v>
      </c>
      <c s="25" t="s">
        <v>165</v>
      </c>
      <c s="26">
        <v>35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12.75">
      <c r="A160" s="30" t="s">
        <v>44</v>
      </c>
      <c r="E160" s="31" t="s">
        <v>45</v>
      </c>
    </row>
    <row r="161" spans="1:5" ht="12.75">
      <c r="A161" t="s">
        <v>46</v>
      </c>
      <c r="E161" s="29" t="s">
        <v>45</v>
      </c>
    </row>
    <row r="162" spans="1:16" ht="12.75">
      <c r="A162" s="18" t="s">
        <v>37</v>
      </c>
      <c s="23" t="s">
        <v>373</v>
      </c>
      <c s="23" t="s">
        <v>3228</v>
      </c>
      <c s="18" t="s">
        <v>45</v>
      </c>
      <c s="24" t="s">
        <v>3229</v>
      </c>
      <c s="25" t="s">
        <v>165</v>
      </c>
      <c s="26">
        <v>413.46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45</v>
      </c>
    </row>
    <row r="164" spans="1:5" ht="51">
      <c r="A164" s="30" t="s">
        <v>44</v>
      </c>
      <c r="E164" s="31" t="s">
        <v>3455</v>
      </c>
    </row>
    <row r="165" spans="1:5" ht="12.75">
      <c r="A165" t="s">
        <v>46</v>
      </c>
      <c r="E165" s="29" t="s">
        <v>45</v>
      </c>
    </row>
    <row r="166" spans="1:16" ht="12.75">
      <c r="A166" s="18" t="s">
        <v>37</v>
      </c>
      <c s="23" t="s">
        <v>367</v>
      </c>
      <c s="23" t="s">
        <v>3231</v>
      </c>
      <c s="18" t="s">
        <v>45</v>
      </c>
      <c s="24" t="s">
        <v>3232</v>
      </c>
      <c s="25" t="s">
        <v>149</v>
      </c>
      <c s="26">
        <v>188.96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3456</v>
      </c>
    </row>
    <row r="169" spans="1:5" ht="12.75">
      <c r="A169" t="s">
        <v>46</v>
      </c>
      <c r="E169" s="29" t="s">
        <v>45</v>
      </c>
    </row>
    <row r="170" spans="1:16" ht="12.75">
      <c r="A170" s="18" t="s">
        <v>37</v>
      </c>
      <c s="23" t="s">
        <v>349</v>
      </c>
      <c s="23" t="s">
        <v>3234</v>
      </c>
      <c s="18" t="s">
        <v>45</v>
      </c>
      <c s="24" t="s">
        <v>3235</v>
      </c>
      <c s="25" t="s">
        <v>149</v>
      </c>
      <c s="26">
        <v>250.72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63.75">
      <c r="A172" s="30" t="s">
        <v>44</v>
      </c>
      <c r="E172" s="31" t="s">
        <v>3457</v>
      </c>
    </row>
    <row r="173" spans="1:5" ht="12.75">
      <c r="A173" t="s">
        <v>46</v>
      </c>
      <c r="E173" s="29" t="s">
        <v>45</v>
      </c>
    </row>
    <row r="174" spans="1:18" ht="12.75" customHeight="1">
      <c r="A174" s="5" t="s">
        <v>35</v>
      </c>
      <c s="5"/>
      <c s="35" t="s">
        <v>3237</v>
      </c>
      <c s="5"/>
      <c s="21" t="s">
        <v>3238</v>
      </c>
      <c s="5"/>
      <c s="5"/>
      <c s="5"/>
      <c s="36">
        <f>0+Q174</f>
      </c>
      <c r="O174">
        <f>0+R174</f>
      </c>
      <c r="Q174">
        <f>0+I175+I179+I183+I187+I191+I195+I199+I203+I207+I211+I215+I219+I223+I227+I231+I235+I239+I243+I247+I251+I255+I259+I263+I267+I271+I275+I279+I283+I287+I291+I295+I299+I303+I307+I311+I315+I319+I323+I327+I331+I335+I339+I343+I347+I351+I355</f>
      </c>
      <c>
        <f>0+O175+O179+O183+O187+O191+O195+O199+O203+O207+O211+O215+O219+O223+O227+O231+O235+O239+O243+O247+O251+O255+O259+O263+O267+O271+O275+O279+O283+O287+O291+O295+O299+O303+O307+O311+O315+O319+O323+O327+O331+O335+O339+O343+O347+O351+O355</f>
      </c>
    </row>
    <row r="175" spans="1:16" ht="12.75">
      <c r="A175" s="18" t="s">
        <v>37</v>
      </c>
      <c s="23" t="s">
        <v>653</v>
      </c>
      <c s="23" t="s">
        <v>3242</v>
      </c>
      <c s="18" t="s">
        <v>45</v>
      </c>
      <c s="24" t="s">
        <v>3243</v>
      </c>
      <c s="25" t="s">
        <v>89</v>
      </c>
      <c s="26">
        <v>44.5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3458</v>
      </c>
    </row>
    <row r="178" spans="1:5" ht="12.75">
      <c r="A178" t="s">
        <v>46</v>
      </c>
      <c r="E178" s="29" t="s">
        <v>45</v>
      </c>
    </row>
    <row r="179" spans="1:16" ht="12.75">
      <c r="A179" s="18" t="s">
        <v>37</v>
      </c>
      <c s="23" t="s">
        <v>658</v>
      </c>
      <c s="23" t="s">
        <v>3246</v>
      </c>
      <c s="18" t="s">
        <v>45</v>
      </c>
      <c s="24" t="s">
        <v>3247</v>
      </c>
      <c s="25" t="s">
        <v>196</v>
      </c>
      <c s="26">
        <v>187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12.75">
      <c r="A182" t="s">
        <v>46</v>
      </c>
      <c r="E182" s="29" t="s">
        <v>45</v>
      </c>
    </row>
    <row r="183" spans="1:16" ht="12.75">
      <c r="A183" s="18" t="s">
        <v>37</v>
      </c>
      <c s="23" t="s">
        <v>664</v>
      </c>
      <c s="23" t="s">
        <v>3459</v>
      </c>
      <c s="18" t="s">
        <v>45</v>
      </c>
      <c s="24" t="s">
        <v>3460</v>
      </c>
      <c s="25" t="s">
        <v>3251</v>
      </c>
      <c s="26">
        <v>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42</v>
      </c>
      <c r="E184" s="29" t="s">
        <v>45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670</v>
      </c>
      <c s="23" t="s">
        <v>3249</v>
      </c>
      <c s="18" t="s">
        <v>45</v>
      </c>
      <c s="24" t="s">
        <v>3250</v>
      </c>
      <c s="25" t="s">
        <v>3251</v>
      </c>
      <c s="26">
        <v>1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45</v>
      </c>
    </row>
    <row r="190" spans="1:5" ht="12.75">
      <c r="A190" t="s">
        <v>46</v>
      </c>
      <c r="E190" s="29" t="s">
        <v>45</v>
      </c>
    </row>
    <row r="191" spans="1:16" ht="25.5">
      <c r="A191" s="18" t="s">
        <v>37</v>
      </c>
      <c s="23" t="s">
        <v>484</v>
      </c>
      <c s="23" t="s">
        <v>3461</v>
      </c>
      <c s="18" t="s">
        <v>45</v>
      </c>
      <c s="24" t="s">
        <v>3462</v>
      </c>
      <c s="25" t="s">
        <v>196</v>
      </c>
      <c s="26">
        <v>17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45</v>
      </c>
    </row>
    <row r="193" spans="1:5" ht="12.75">
      <c r="A193" s="30" t="s">
        <v>44</v>
      </c>
      <c r="E193" s="31" t="s">
        <v>103</v>
      </c>
    </row>
    <row r="194" spans="1:5" ht="12.75">
      <c r="A194" t="s">
        <v>46</v>
      </c>
      <c r="E194" s="29" t="s">
        <v>45</v>
      </c>
    </row>
    <row r="195" spans="1:16" ht="25.5">
      <c r="A195" s="18" t="s">
        <v>37</v>
      </c>
      <c s="23" t="s">
        <v>495</v>
      </c>
      <c s="23" t="s">
        <v>3262</v>
      </c>
      <c s="18" t="s">
        <v>45</v>
      </c>
      <c s="24" t="s">
        <v>3263</v>
      </c>
      <c s="25" t="s">
        <v>196</v>
      </c>
      <c s="26">
        <v>187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12.75">
      <c r="A197" s="30" t="s">
        <v>44</v>
      </c>
      <c r="E197" s="31" t="s">
        <v>3463</v>
      </c>
    </row>
    <row r="198" spans="1:5" ht="12.75">
      <c r="A198" t="s">
        <v>46</v>
      </c>
      <c r="E198" s="29" t="s">
        <v>45</v>
      </c>
    </row>
    <row r="199" spans="1:16" ht="25.5">
      <c r="A199" s="18" t="s">
        <v>37</v>
      </c>
      <c s="23" t="s">
        <v>507</v>
      </c>
      <c s="23" t="s">
        <v>3264</v>
      </c>
      <c s="18" t="s">
        <v>45</v>
      </c>
      <c s="24" t="s">
        <v>3265</v>
      </c>
      <c s="25" t="s">
        <v>196</v>
      </c>
      <c s="26">
        <v>54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45</v>
      </c>
    </row>
    <row r="201" spans="1:5" ht="12.75">
      <c r="A201" s="30" t="s">
        <v>44</v>
      </c>
      <c r="E201" s="31" t="s">
        <v>3464</v>
      </c>
    </row>
    <row r="202" spans="1:5" ht="12.75">
      <c r="A202" t="s">
        <v>46</v>
      </c>
      <c r="E202" s="29" t="s">
        <v>45</v>
      </c>
    </row>
    <row r="203" spans="1:16" ht="25.5">
      <c r="A203" s="18" t="s">
        <v>37</v>
      </c>
      <c s="23" t="s">
        <v>517</v>
      </c>
      <c s="23" t="s">
        <v>3465</v>
      </c>
      <c s="18" t="s">
        <v>45</v>
      </c>
      <c s="24" t="s">
        <v>3466</v>
      </c>
      <c s="25" t="s">
        <v>89</v>
      </c>
      <c s="26">
        <v>7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12.75">
      <c r="A205" s="30" t="s">
        <v>44</v>
      </c>
      <c r="E205" s="31" t="s">
        <v>64</v>
      </c>
    </row>
    <row r="206" spans="1:5" ht="12.75">
      <c r="A206" t="s">
        <v>46</v>
      </c>
      <c r="E206" s="29" t="s">
        <v>45</v>
      </c>
    </row>
    <row r="207" spans="1:16" ht="25.5">
      <c r="A207" s="18" t="s">
        <v>37</v>
      </c>
      <c s="23" t="s">
        <v>538</v>
      </c>
      <c s="23" t="s">
        <v>3272</v>
      </c>
      <c s="18" t="s">
        <v>45</v>
      </c>
      <c s="24" t="s">
        <v>3273</v>
      </c>
      <c s="25" t="s">
        <v>89</v>
      </c>
      <c s="26">
        <v>29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333</v>
      </c>
    </row>
    <row r="210" spans="1:5" ht="12.75">
      <c r="A210" t="s">
        <v>46</v>
      </c>
      <c r="E210" s="29" t="s">
        <v>45</v>
      </c>
    </row>
    <row r="211" spans="1:16" ht="12.75">
      <c r="A211" s="18" t="s">
        <v>37</v>
      </c>
      <c s="23" t="s">
        <v>648</v>
      </c>
      <c s="23" t="s">
        <v>3274</v>
      </c>
      <c s="18" t="s">
        <v>45</v>
      </c>
      <c s="24" t="s">
        <v>3275</v>
      </c>
      <c s="25" t="s">
        <v>196</v>
      </c>
      <c s="26">
        <v>180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12.75">
      <c r="A214" t="s">
        <v>46</v>
      </c>
      <c r="E214" s="29" t="s">
        <v>45</v>
      </c>
    </row>
    <row r="215" spans="1:16" ht="12.75">
      <c r="A215" s="18" t="s">
        <v>37</v>
      </c>
      <c s="23" t="s">
        <v>586</v>
      </c>
      <c s="23" t="s">
        <v>3276</v>
      </c>
      <c s="18" t="s">
        <v>45</v>
      </c>
      <c s="24" t="s">
        <v>3277</v>
      </c>
      <c s="25" t="s">
        <v>89</v>
      </c>
      <c s="26">
        <v>1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</v>
      </c>
    </row>
    <row r="218" spans="1:5" ht="12.75">
      <c r="A218" t="s">
        <v>46</v>
      </c>
      <c r="E218" s="29" t="s">
        <v>45</v>
      </c>
    </row>
    <row r="219" spans="1:16" ht="12.75">
      <c r="A219" s="18" t="s">
        <v>37</v>
      </c>
      <c s="23" t="s">
        <v>596</v>
      </c>
      <c s="23" t="s">
        <v>3278</v>
      </c>
      <c s="18" t="s">
        <v>45</v>
      </c>
      <c s="24" t="s">
        <v>3279</v>
      </c>
      <c s="25" t="s">
        <v>89</v>
      </c>
      <c s="26">
        <v>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45</v>
      </c>
    </row>
    <row r="221" spans="1:5" ht="12.75">
      <c r="A221" s="30" t="s">
        <v>44</v>
      </c>
      <c r="E221" s="31" t="s">
        <v>45</v>
      </c>
    </row>
    <row r="222" spans="1:5" ht="12.75">
      <c r="A222" t="s">
        <v>46</v>
      </c>
      <c r="E222" s="29" t="s">
        <v>45</v>
      </c>
    </row>
    <row r="223" spans="1:16" ht="12.75">
      <c r="A223" s="18" t="s">
        <v>37</v>
      </c>
      <c s="23" t="s">
        <v>605</v>
      </c>
      <c s="23" t="s">
        <v>3280</v>
      </c>
      <c s="18" t="s">
        <v>45</v>
      </c>
      <c s="24" t="s">
        <v>3281</v>
      </c>
      <c s="25" t="s">
        <v>89</v>
      </c>
      <c s="26">
        <v>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45</v>
      </c>
    </row>
    <row r="225" spans="1:5" ht="12.75">
      <c r="A225" s="30" t="s">
        <v>44</v>
      </c>
      <c r="E225" s="31" t="s">
        <v>45</v>
      </c>
    </row>
    <row r="226" spans="1:5" ht="12.75">
      <c r="A226" t="s">
        <v>46</v>
      </c>
      <c r="E226" s="29" t="s">
        <v>45</v>
      </c>
    </row>
    <row r="227" spans="1:16" ht="12.75">
      <c r="A227" s="18" t="s">
        <v>37</v>
      </c>
      <c s="23" t="s">
        <v>675</v>
      </c>
      <c s="23" t="s">
        <v>3467</v>
      </c>
      <c s="18" t="s">
        <v>45</v>
      </c>
      <c s="24" t="s">
        <v>3468</v>
      </c>
      <c s="25" t="s">
        <v>196</v>
      </c>
      <c s="26">
        <v>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45</v>
      </c>
    </row>
    <row r="229" spans="1:5" ht="12.75">
      <c r="A229" s="30" t="s">
        <v>44</v>
      </c>
      <c r="E229" s="31" t="s">
        <v>45</v>
      </c>
    </row>
    <row r="230" spans="1:5" ht="12.75">
      <c r="A230" t="s">
        <v>46</v>
      </c>
      <c r="E230" s="29" t="s">
        <v>45</v>
      </c>
    </row>
    <row r="231" spans="1:16" ht="12.75">
      <c r="A231" s="18" t="s">
        <v>37</v>
      </c>
      <c s="23" t="s">
        <v>2216</v>
      </c>
      <c s="23" t="s">
        <v>3283</v>
      </c>
      <c s="18" t="s">
        <v>45</v>
      </c>
      <c s="24" t="s">
        <v>3284</v>
      </c>
      <c s="25" t="s">
        <v>196</v>
      </c>
      <c s="26">
        <v>187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45</v>
      </c>
    </row>
    <row r="233" spans="1:5" ht="12.75">
      <c r="A233" s="30" t="s">
        <v>44</v>
      </c>
      <c r="E233" s="31" t="s">
        <v>45</v>
      </c>
    </row>
    <row r="234" spans="1:5" ht="12.75">
      <c r="A234" t="s">
        <v>46</v>
      </c>
      <c r="E234" s="29" t="s">
        <v>45</v>
      </c>
    </row>
    <row r="235" spans="1:16" ht="12.75">
      <c r="A235" s="18" t="s">
        <v>37</v>
      </c>
      <c s="23" t="s">
        <v>489</v>
      </c>
      <c s="23" t="s">
        <v>3469</v>
      </c>
      <c s="18" t="s">
        <v>45</v>
      </c>
      <c s="24" t="s">
        <v>3470</v>
      </c>
      <c s="25" t="s">
        <v>196</v>
      </c>
      <c s="26">
        <v>18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12.75">
      <c r="A237" s="30" t="s">
        <v>44</v>
      </c>
      <c r="E237" s="31" t="s">
        <v>45</v>
      </c>
    </row>
    <row r="238" spans="1:5" ht="12.75">
      <c r="A238" t="s">
        <v>46</v>
      </c>
      <c r="E238" s="29" t="s">
        <v>45</v>
      </c>
    </row>
    <row r="239" spans="1:16" ht="12.75">
      <c r="A239" s="18" t="s">
        <v>37</v>
      </c>
      <c s="23" t="s">
        <v>502</v>
      </c>
      <c s="23" t="s">
        <v>3471</v>
      </c>
      <c s="18" t="s">
        <v>45</v>
      </c>
      <c s="24" t="s">
        <v>3288</v>
      </c>
      <c s="25" t="s">
        <v>196</v>
      </c>
      <c s="26">
        <v>196.5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12.75">
      <c r="A241" s="30" t="s">
        <v>44</v>
      </c>
      <c r="E241" s="31" t="s">
        <v>45</v>
      </c>
    </row>
    <row r="242" spans="1:5" ht="12.75">
      <c r="A242" t="s">
        <v>46</v>
      </c>
      <c r="E242" s="29" t="s">
        <v>45</v>
      </c>
    </row>
    <row r="243" spans="1:16" ht="12.75">
      <c r="A243" s="18" t="s">
        <v>37</v>
      </c>
      <c s="23" t="s">
        <v>511</v>
      </c>
      <c s="23" t="s">
        <v>3472</v>
      </c>
      <c s="18" t="s">
        <v>45</v>
      </c>
      <c s="24" t="s">
        <v>3291</v>
      </c>
      <c s="25" t="s">
        <v>196</v>
      </c>
      <c s="26">
        <v>57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45</v>
      </c>
    </row>
    <row r="245" spans="1:5" ht="12.75">
      <c r="A245" s="30" t="s">
        <v>44</v>
      </c>
      <c r="E245" s="31" t="s">
        <v>45</v>
      </c>
    </row>
    <row r="246" spans="1:5" ht="12.75">
      <c r="A246" t="s">
        <v>46</v>
      </c>
      <c r="E246" s="29" t="s">
        <v>45</v>
      </c>
    </row>
    <row r="247" spans="1:16" ht="12.75">
      <c r="A247" s="18" t="s">
        <v>37</v>
      </c>
      <c s="23" t="s">
        <v>523</v>
      </c>
      <c s="23" t="s">
        <v>3473</v>
      </c>
      <c s="18" t="s">
        <v>45</v>
      </c>
      <c s="24" t="s">
        <v>3474</v>
      </c>
      <c s="25" t="s">
        <v>96</v>
      </c>
      <c s="26">
        <v>1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45</v>
      </c>
    </row>
    <row r="249" spans="1:5" ht="12.75">
      <c r="A249" s="30" t="s">
        <v>44</v>
      </c>
      <c r="E249" s="31" t="s">
        <v>45</v>
      </c>
    </row>
    <row r="250" spans="1:5" ht="12.75">
      <c r="A250" t="s">
        <v>46</v>
      </c>
      <c r="E250" s="29" t="s">
        <v>45</v>
      </c>
    </row>
    <row r="251" spans="1:16" ht="12.75">
      <c r="A251" s="18" t="s">
        <v>37</v>
      </c>
      <c s="23" t="s">
        <v>528</v>
      </c>
      <c s="23" t="s">
        <v>3475</v>
      </c>
      <c s="18" t="s">
        <v>45</v>
      </c>
      <c s="24" t="s">
        <v>3476</v>
      </c>
      <c s="25" t="s">
        <v>96</v>
      </c>
      <c s="26">
        <v>4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45</v>
      </c>
    </row>
    <row r="253" spans="1:5" ht="12.75">
      <c r="A253" s="30" t="s">
        <v>44</v>
      </c>
      <c r="E253" s="31" t="s">
        <v>45</v>
      </c>
    </row>
    <row r="254" spans="1:5" ht="12.75">
      <c r="A254" t="s">
        <v>46</v>
      </c>
      <c r="E254" s="29" t="s">
        <v>45</v>
      </c>
    </row>
    <row r="255" spans="1:16" ht="12.75">
      <c r="A255" s="18" t="s">
        <v>37</v>
      </c>
      <c s="23" t="s">
        <v>533</v>
      </c>
      <c s="23" t="s">
        <v>3477</v>
      </c>
      <c s="18" t="s">
        <v>45</v>
      </c>
      <c s="24" t="s">
        <v>3478</v>
      </c>
      <c s="25" t="s">
        <v>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45</v>
      </c>
    </row>
    <row r="257" spans="1:5" ht="12.75">
      <c r="A257" s="30" t="s">
        <v>44</v>
      </c>
      <c r="E257" s="31" t="s">
        <v>45</v>
      </c>
    </row>
    <row r="258" spans="1:5" ht="12.75">
      <c r="A258" t="s">
        <v>46</v>
      </c>
      <c r="E258" s="29" t="s">
        <v>45</v>
      </c>
    </row>
    <row r="259" spans="1:16" ht="12.75">
      <c r="A259" s="18" t="s">
        <v>37</v>
      </c>
      <c s="23" t="s">
        <v>543</v>
      </c>
      <c s="23" t="s">
        <v>3479</v>
      </c>
      <c s="18" t="s">
        <v>45</v>
      </c>
      <c s="24" t="s">
        <v>3480</v>
      </c>
      <c s="25" t="s">
        <v>96</v>
      </c>
      <c s="26">
        <v>1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45</v>
      </c>
    </row>
    <row r="261" spans="1:5" ht="12.75">
      <c r="A261" s="30" t="s">
        <v>44</v>
      </c>
      <c r="E261" s="31" t="s">
        <v>45</v>
      </c>
    </row>
    <row r="262" spans="1:5" ht="12.75">
      <c r="A262" t="s">
        <v>46</v>
      </c>
      <c r="E262" s="29" t="s">
        <v>45</v>
      </c>
    </row>
    <row r="263" spans="1:16" ht="12.75">
      <c r="A263" s="18" t="s">
        <v>37</v>
      </c>
      <c s="23" t="s">
        <v>548</v>
      </c>
      <c s="23" t="s">
        <v>3481</v>
      </c>
      <c s="18" t="s">
        <v>45</v>
      </c>
      <c s="24" t="s">
        <v>3482</v>
      </c>
      <c s="25" t="s">
        <v>96</v>
      </c>
      <c s="26">
        <v>3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45</v>
      </c>
    </row>
    <row r="265" spans="1:5" ht="12.75">
      <c r="A265" s="30" t="s">
        <v>44</v>
      </c>
      <c r="E265" s="31" t="s">
        <v>45</v>
      </c>
    </row>
    <row r="266" spans="1:5" ht="12.75">
      <c r="A266" t="s">
        <v>46</v>
      </c>
      <c r="E266" s="29" t="s">
        <v>45</v>
      </c>
    </row>
    <row r="267" spans="1:16" ht="12.75">
      <c r="A267" s="18" t="s">
        <v>37</v>
      </c>
      <c s="23" t="s">
        <v>553</v>
      </c>
      <c s="23" t="s">
        <v>3483</v>
      </c>
      <c s="18" t="s">
        <v>45</v>
      </c>
      <c s="24" t="s">
        <v>3299</v>
      </c>
      <c s="25" t="s">
        <v>96</v>
      </c>
      <c s="26">
        <v>3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45</v>
      </c>
    </row>
    <row r="269" spans="1:5" ht="12.75">
      <c r="A269" s="30" t="s">
        <v>44</v>
      </c>
      <c r="E269" s="31" t="s">
        <v>45</v>
      </c>
    </row>
    <row r="270" spans="1:5" ht="12.75">
      <c r="A270" t="s">
        <v>46</v>
      </c>
      <c r="E270" s="29" t="s">
        <v>45</v>
      </c>
    </row>
    <row r="271" spans="1:16" ht="12.75">
      <c r="A271" s="18" t="s">
        <v>37</v>
      </c>
      <c s="23" t="s">
        <v>559</v>
      </c>
      <c s="23" t="s">
        <v>3484</v>
      </c>
      <c s="18" t="s">
        <v>45</v>
      </c>
      <c s="24" t="s">
        <v>3485</v>
      </c>
      <c s="25" t="s">
        <v>96</v>
      </c>
      <c s="26">
        <v>5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45</v>
      </c>
    </row>
    <row r="273" spans="1:5" ht="12.75">
      <c r="A273" s="30" t="s">
        <v>44</v>
      </c>
      <c r="E273" s="31" t="s">
        <v>45</v>
      </c>
    </row>
    <row r="274" spans="1:5" ht="12.75">
      <c r="A274" t="s">
        <v>46</v>
      </c>
      <c r="E274" s="29" t="s">
        <v>45</v>
      </c>
    </row>
    <row r="275" spans="1:16" ht="12.75">
      <c r="A275" s="18" t="s">
        <v>37</v>
      </c>
      <c s="23" t="s">
        <v>561</v>
      </c>
      <c s="23" t="s">
        <v>3486</v>
      </c>
      <c s="18" t="s">
        <v>45</v>
      </c>
      <c s="24" t="s">
        <v>3301</v>
      </c>
      <c s="25" t="s">
        <v>96</v>
      </c>
      <c s="26">
        <v>9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45</v>
      </c>
    </row>
    <row r="277" spans="1:5" ht="12.75">
      <c r="A277" s="30" t="s">
        <v>44</v>
      </c>
      <c r="E277" s="31" t="s">
        <v>45</v>
      </c>
    </row>
    <row r="278" spans="1:5" ht="12.75">
      <c r="A278" t="s">
        <v>46</v>
      </c>
      <c r="E278" s="29" t="s">
        <v>45</v>
      </c>
    </row>
    <row r="279" spans="1:16" ht="12.75">
      <c r="A279" s="18" t="s">
        <v>37</v>
      </c>
      <c s="23" t="s">
        <v>566</v>
      </c>
      <c s="23" t="s">
        <v>3487</v>
      </c>
      <c s="18" t="s">
        <v>45</v>
      </c>
      <c s="24" t="s">
        <v>3488</v>
      </c>
      <c s="25" t="s">
        <v>96</v>
      </c>
      <c s="26">
        <v>1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45</v>
      </c>
    </row>
    <row r="281" spans="1:5" ht="12.75">
      <c r="A281" s="30" t="s">
        <v>44</v>
      </c>
      <c r="E281" s="31" t="s">
        <v>45</v>
      </c>
    </row>
    <row r="282" spans="1:5" ht="12.75">
      <c r="A282" t="s">
        <v>46</v>
      </c>
      <c r="E282" s="29" t="s">
        <v>45</v>
      </c>
    </row>
    <row r="283" spans="1:16" ht="12.75">
      <c r="A283" s="18" t="s">
        <v>37</v>
      </c>
      <c s="23" t="s">
        <v>569</v>
      </c>
      <c s="23" t="s">
        <v>3489</v>
      </c>
      <c s="18" t="s">
        <v>45</v>
      </c>
      <c s="24" t="s">
        <v>3490</v>
      </c>
      <c s="25" t="s">
        <v>96</v>
      </c>
      <c s="26">
        <v>2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42</v>
      </c>
      <c r="E284" s="29" t="s">
        <v>45</v>
      </c>
    </row>
    <row r="285" spans="1:5" ht="12.75">
      <c r="A285" s="30" t="s">
        <v>44</v>
      </c>
      <c r="E285" s="31" t="s">
        <v>45</v>
      </c>
    </row>
    <row r="286" spans="1:5" ht="12.75">
      <c r="A286" t="s">
        <v>46</v>
      </c>
      <c r="E286" s="29" t="s">
        <v>45</v>
      </c>
    </row>
    <row r="287" spans="1:16" ht="12.75">
      <c r="A287" s="18" t="s">
        <v>37</v>
      </c>
      <c s="23" t="s">
        <v>574</v>
      </c>
      <c s="23" t="s">
        <v>3491</v>
      </c>
      <c s="18" t="s">
        <v>45</v>
      </c>
      <c s="24" t="s">
        <v>3492</v>
      </c>
      <c s="25" t="s">
        <v>96</v>
      </c>
      <c s="26">
        <v>1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45</v>
      </c>
    </row>
    <row r="289" spans="1:5" ht="12.75">
      <c r="A289" s="30" t="s">
        <v>44</v>
      </c>
      <c r="E289" s="31" t="s">
        <v>45</v>
      </c>
    </row>
    <row r="290" spans="1:5" ht="12.75">
      <c r="A290" t="s">
        <v>46</v>
      </c>
      <c r="E290" s="29" t="s">
        <v>45</v>
      </c>
    </row>
    <row r="291" spans="1:16" ht="12.75">
      <c r="A291" s="18" t="s">
        <v>37</v>
      </c>
      <c s="23" t="s">
        <v>578</v>
      </c>
      <c s="23" t="s">
        <v>3493</v>
      </c>
      <c s="18" t="s">
        <v>45</v>
      </c>
      <c s="24" t="s">
        <v>3305</v>
      </c>
      <c s="25" t="s">
        <v>96</v>
      </c>
      <c s="26">
        <v>3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12.75">
      <c r="A292" s="28" t="s">
        <v>42</v>
      </c>
      <c r="E292" s="29" t="s">
        <v>45</v>
      </c>
    </row>
    <row r="293" spans="1:5" ht="12.75">
      <c r="A293" s="30" t="s">
        <v>44</v>
      </c>
      <c r="E293" s="31" t="s">
        <v>45</v>
      </c>
    </row>
    <row r="294" spans="1:5" ht="12.75">
      <c r="A294" t="s">
        <v>46</v>
      </c>
      <c r="E294" s="29" t="s">
        <v>45</v>
      </c>
    </row>
    <row r="295" spans="1:16" ht="25.5">
      <c r="A295" s="18" t="s">
        <v>37</v>
      </c>
      <c s="23" t="s">
        <v>582</v>
      </c>
      <c s="23" t="s">
        <v>3494</v>
      </c>
      <c s="18" t="s">
        <v>45</v>
      </c>
      <c s="24" t="s">
        <v>3495</v>
      </c>
      <c s="25" t="s">
        <v>96</v>
      </c>
      <c s="26">
        <v>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12.75">
      <c r="A296" s="28" t="s">
        <v>42</v>
      </c>
      <c r="E296" s="29" t="s">
        <v>45</v>
      </c>
    </row>
    <row r="297" spans="1:5" ht="12.75">
      <c r="A297" s="30" t="s">
        <v>44</v>
      </c>
      <c r="E297" s="31" t="s">
        <v>45</v>
      </c>
    </row>
    <row r="298" spans="1:5" ht="12.75">
      <c r="A298" t="s">
        <v>46</v>
      </c>
      <c r="E298" s="29" t="s">
        <v>45</v>
      </c>
    </row>
    <row r="299" spans="1:16" ht="12.75">
      <c r="A299" s="18" t="s">
        <v>37</v>
      </c>
      <c s="23" t="s">
        <v>590</v>
      </c>
      <c s="23" t="s">
        <v>3496</v>
      </c>
      <c s="18" t="s">
        <v>45</v>
      </c>
      <c s="24" t="s">
        <v>3337</v>
      </c>
      <c s="25" t="s">
        <v>96</v>
      </c>
      <c s="26">
        <v>1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45</v>
      </c>
    </row>
    <row r="301" spans="1:5" ht="12.75">
      <c r="A301" s="30" t="s">
        <v>44</v>
      </c>
      <c r="E301" s="31" t="s">
        <v>45</v>
      </c>
    </row>
    <row r="302" spans="1:5" ht="12.75">
      <c r="A302" t="s">
        <v>46</v>
      </c>
      <c r="E302" s="29" t="s">
        <v>45</v>
      </c>
    </row>
    <row r="303" spans="1:16" ht="12.75">
      <c r="A303" s="18" t="s">
        <v>37</v>
      </c>
      <c s="23" t="s">
        <v>601</v>
      </c>
      <c s="23" t="s">
        <v>3497</v>
      </c>
      <c s="18" t="s">
        <v>45</v>
      </c>
      <c s="24" t="s">
        <v>3339</v>
      </c>
      <c s="25" t="s">
        <v>96</v>
      </c>
      <c s="26">
        <v>1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45</v>
      </c>
    </row>
    <row r="305" spans="1:5" ht="12.75">
      <c r="A305" s="30" t="s">
        <v>44</v>
      </c>
      <c r="E305" s="31" t="s">
        <v>45</v>
      </c>
    </row>
    <row r="306" spans="1:5" ht="12.75">
      <c r="A306" t="s">
        <v>46</v>
      </c>
      <c r="E306" s="29" t="s">
        <v>45</v>
      </c>
    </row>
    <row r="307" spans="1:16" ht="12.75">
      <c r="A307" s="18" t="s">
        <v>37</v>
      </c>
      <c s="23" t="s">
        <v>610</v>
      </c>
      <c s="23" t="s">
        <v>3498</v>
      </c>
      <c s="18" t="s">
        <v>45</v>
      </c>
      <c s="24" t="s">
        <v>3341</v>
      </c>
      <c s="25" t="s">
        <v>96</v>
      </c>
      <c s="26">
        <v>2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45</v>
      </c>
    </row>
    <row r="309" spans="1:5" ht="12.75">
      <c r="A309" s="30" t="s">
        <v>44</v>
      </c>
      <c r="E309" s="31" t="s">
        <v>45</v>
      </c>
    </row>
    <row r="310" spans="1:5" ht="12.75">
      <c r="A310" t="s">
        <v>46</v>
      </c>
      <c r="E310" s="29" t="s">
        <v>45</v>
      </c>
    </row>
    <row r="311" spans="1:16" ht="25.5">
      <c r="A311" s="18" t="s">
        <v>37</v>
      </c>
      <c s="23" t="s">
        <v>616</v>
      </c>
      <c s="23" t="s">
        <v>3499</v>
      </c>
      <c s="18" t="s">
        <v>45</v>
      </c>
      <c s="24" t="s">
        <v>3500</v>
      </c>
      <c s="25" t="s">
        <v>96</v>
      </c>
      <c s="26">
        <v>2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12.75">
      <c r="A312" s="28" t="s">
        <v>42</v>
      </c>
      <c r="E312" s="29" t="s">
        <v>45</v>
      </c>
    </row>
    <row r="313" spans="1:5" ht="12.75">
      <c r="A313" s="30" t="s">
        <v>44</v>
      </c>
      <c r="E313" s="31" t="s">
        <v>45</v>
      </c>
    </row>
    <row r="314" spans="1:5" ht="12.75">
      <c r="A314" t="s">
        <v>46</v>
      </c>
      <c r="E314" s="29" t="s">
        <v>45</v>
      </c>
    </row>
    <row r="315" spans="1:16" ht="25.5">
      <c r="A315" s="18" t="s">
        <v>37</v>
      </c>
      <c s="23" t="s">
        <v>622</v>
      </c>
      <c s="23" t="s">
        <v>3501</v>
      </c>
      <c s="18" t="s">
        <v>45</v>
      </c>
      <c s="24" t="s">
        <v>3502</v>
      </c>
      <c s="25" t="s">
        <v>96</v>
      </c>
      <c s="26">
        <v>5</v>
      </c>
      <c s="27">
        <v>0</v>
      </c>
      <c s="27">
        <f>ROUND(ROUND(H315,2)*ROUND(G315,3),2)</f>
      </c>
      <c r="O315">
        <f>(I315*21)/100</f>
      </c>
      <c t="s">
        <v>17</v>
      </c>
    </row>
    <row r="316" spans="1:5" ht="12.75">
      <c r="A316" s="28" t="s">
        <v>42</v>
      </c>
      <c r="E316" s="29" t="s">
        <v>45</v>
      </c>
    </row>
    <row r="317" spans="1:5" ht="12.75">
      <c r="A317" s="30" t="s">
        <v>44</v>
      </c>
      <c r="E317" s="31" t="s">
        <v>45</v>
      </c>
    </row>
    <row r="318" spans="1:5" ht="12.75">
      <c r="A318" t="s">
        <v>46</v>
      </c>
      <c r="E318" s="29" t="s">
        <v>45</v>
      </c>
    </row>
    <row r="319" spans="1:16" ht="12.75">
      <c r="A319" s="18" t="s">
        <v>37</v>
      </c>
      <c s="23" t="s">
        <v>628</v>
      </c>
      <c s="23" t="s">
        <v>3503</v>
      </c>
      <c s="18" t="s">
        <v>45</v>
      </c>
      <c s="24" t="s">
        <v>3504</v>
      </c>
      <c s="25" t="s">
        <v>96</v>
      </c>
      <c s="26">
        <v>2</v>
      </c>
      <c s="27">
        <v>0</v>
      </c>
      <c s="27">
        <f>ROUND(ROUND(H319,2)*ROUND(G319,3),2)</f>
      </c>
      <c r="O319">
        <f>(I319*21)/100</f>
      </c>
      <c t="s">
        <v>17</v>
      </c>
    </row>
    <row r="320" spans="1:5" ht="12.75">
      <c r="A320" s="28" t="s">
        <v>42</v>
      </c>
      <c r="E320" s="29" t="s">
        <v>45</v>
      </c>
    </row>
    <row r="321" spans="1:5" ht="12.75">
      <c r="A321" s="30" t="s">
        <v>44</v>
      </c>
      <c r="E321" s="31" t="s">
        <v>45</v>
      </c>
    </row>
    <row r="322" spans="1:5" ht="12.75">
      <c r="A322" t="s">
        <v>46</v>
      </c>
      <c r="E322" s="29" t="s">
        <v>45</v>
      </c>
    </row>
    <row r="323" spans="1:16" ht="12.75">
      <c r="A323" s="18" t="s">
        <v>37</v>
      </c>
      <c s="23" t="s">
        <v>633</v>
      </c>
      <c s="23" t="s">
        <v>3505</v>
      </c>
      <c s="18" t="s">
        <v>45</v>
      </c>
      <c s="24" t="s">
        <v>3506</v>
      </c>
      <c s="25" t="s">
        <v>96</v>
      </c>
      <c s="26">
        <v>9</v>
      </c>
      <c s="27">
        <v>0</v>
      </c>
      <c s="27">
        <f>ROUND(ROUND(H323,2)*ROUND(G323,3),2)</f>
      </c>
      <c r="O323">
        <f>(I323*21)/100</f>
      </c>
      <c t="s">
        <v>17</v>
      </c>
    </row>
    <row r="324" spans="1:5" ht="12.75">
      <c r="A324" s="28" t="s">
        <v>42</v>
      </c>
      <c r="E324" s="29" t="s">
        <v>45</v>
      </c>
    </row>
    <row r="325" spans="1:5" ht="12.75">
      <c r="A325" s="30" t="s">
        <v>44</v>
      </c>
      <c r="E325" s="31" t="s">
        <v>45</v>
      </c>
    </row>
    <row r="326" spans="1:5" ht="12.75">
      <c r="A326" t="s">
        <v>46</v>
      </c>
      <c r="E326" s="29" t="s">
        <v>45</v>
      </c>
    </row>
    <row r="327" spans="1:16" ht="12.75">
      <c r="A327" s="18" t="s">
        <v>37</v>
      </c>
      <c s="23" t="s">
        <v>637</v>
      </c>
      <c s="23" t="s">
        <v>3507</v>
      </c>
      <c s="18" t="s">
        <v>45</v>
      </c>
      <c s="24" t="s">
        <v>3354</v>
      </c>
      <c s="25" t="s">
        <v>196</v>
      </c>
      <c s="26">
        <v>54</v>
      </c>
      <c s="27">
        <v>0</v>
      </c>
      <c s="27">
        <f>ROUND(ROUND(H327,2)*ROUND(G327,3),2)</f>
      </c>
      <c r="O327">
        <f>(I327*21)/100</f>
      </c>
      <c t="s">
        <v>17</v>
      </c>
    </row>
    <row r="328" spans="1:5" ht="12.75">
      <c r="A328" s="28" t="s">
        <v>42</v>
      </c>
      <c r="E328" s="29" t="s">
        <v>45</v>
      </c>
    </row>
    <row r="329" spans="1:5" ht="12.75">
      <c r="A329" s="30" t="s">
        <v>44</v>
      </c>
      <c r="E329" s="31" t="s">
        <v>3464</v>
      </c>
    </row>
    <row r="330" spans="1:5" ht="12.75">
      <c r="A330" t="s">
        <v>46</v>
      </c>
      <c r="E330" s="29" t="s">
        <v>45</v>
      </c>
    </row>
    <row r="331" spans="1:16" ht="12.75">
      <c r="A331" s="18" t="s">
        <v>37</v>
      </c>
      <c s="23" t="s">
        <v>642</v>
      </c>
      <c s="23" t="s">
        <v>3508</v>
      </c>
      <c s="18" t="s">
        <v>45</v>
      </c>
      <c s="24" t="s">
        <v>3509</v>
      </c>
      <c s="25" t="s">
        <v>96</v>
      </c>
      <c s="26">
        <v>10</v>
      </c>
      <c s="27">
        <v>0</v>
      </c>
      <c s="27">
        <f>ROUND(ROUND(H331,2)*ROUND(G331,3),2)</f>
      </c>
      <c r="O331">
        <f>(I331*21)/100</f>
      </c>
      <c t="s">
        <v>17</v>
      </c>
    </row>
    <row r="332" spans="1:5" ht="12.75">
      <c r="A332" s="28" t="s">
        <v>42</v>
      </c>
      <c r="E332" s="29" t="s">
        <v>45</v>
      </c>
    </row>
    <row r="333" spans="1:5" ht="12.75">
      <c r="A333" s="30" t="s">
        <v>44</v>
      </c>
      <c r="E333" s="31" t="s">
        <v>34</v>
      </c>
    </row>
    <row r="334" spans="1:5" ht="12.75">
      <c r="A334" t="s">
        <v>46</v>
      </c>
      <c r="E334" s="29" t="s">
        <v>45</v>
      </c>
    </row>
    <row r="335" spans="1:16" ht="12.75">
      <c r="A335" s="18" t="s">
        <v>37</v>
      </c>
      <c s="23" t="s">
        <v>2219</v>
      </c>
      <c s="23" t="s">
        <v>3510</v>
      </c>
      <c s="18" t="s">
        <v>45</v>
      </c>
      <c s="24" t="s">
        <v>3511</v>
      </c>
      <c s="25" t="s">
        <v>196</v>
      </c>
      <c s="26">
        <v>12</v>
      </c>
      <c s="27">
        <v>0</v>
      </c>
      <c s="27">
        <f>ROUND(ROUND(H335,2)*ROUND(G335,3),2)</f>
      </c>
      <c r="O335">
        <f>(I335*21)/100</f>
      </c>
      <c t="s">
        <v>17</v>
      </c>
    </row>
    <row r="336" spans="1:5" ht="12.75">
      <c r="A336" s="28" t="s">
        <v>42</v>
      </c>
      <c r="E336" s="29" t="s">
        <v>45</v>
      </c>
    </row>
    <row r="337" spans="1:5" ht="12.75">
      <c r="A337" s="30" t="s">
        <v>44</v>
      </c>
      <c r="E337" s="31" t="s">
        <v>45</v>
      </c>
    </row>
    <row r="338" spans="1:5" ht="12.75">
      <c r="A338" t="s">
        <v>46</v>
      </c>
      <c r="E338" s="29" t="s">
        <v>45</v>
      </c>
    </row>
    <row r="339" spans="1:16" ht="12.75">
      <c r="A339" s="18" t="s">
        <v>37</v>
      </c>
      <c s="23" t="s">
        <v>2222</v>
      </c>
      <c s="23" t="s">
        <v>3512</v>
      </c>
      <c s="18" t="s">
        <v>45</v>
      </c>
      <c s="24" t="s">
        <v>3513</v>
      </c>
      <c s="25" t="s">
        <v>96</v>
      </c>
      <c s="26">
        <v>2</v>
      </c>
      <c s="27">
        <v>0</v>
      </c>
      <c s="27">
        <f>ROUND(ROUND(H339,2)*ROUND(G339,3),2)</f>
      </c>
      <c r="O339">
        <f>(I339*21)/100</f>
      </c>
      <c t="s">
        <v>17</v>
      </c>
    </row>
    <row r="340" spans="1:5" ht="12.75">
      <c r="A340" s="28" t="s">
        <v>42</v>
      </c>
      <c r="E340" s="29" t="s">
        <v>45</v>
      </c>
    </row>
    <row r="341" spans="1:5" ht="12.75">
      <c r="A341" s="30" t="s">
        <v>44</v>
      </c>
      <c r="E341" s="31" t="s">
        <v>45</v>
      </c>
    </row>
    <row r="342" spans="1:5" ht="12.75">
      <c r="A342" t="s">
        <v>46</v>
      </c>
      <c r="E342" s="29" t="s">
        <v>45</v>
      </c>
    </row>
    <row r="343" spans="1:16" ht="12.75">
      <c r="A343" s="18" t="s">
        <v>37</v>
      </c>
      <c s="23" t="s">
        <v>3239</v>
      </c>
      <c s="23" t="s">
        <v>3514</v>
      </c>
      <c s="18" t="s">
        <v>45</v>
      </c>
      <c s="24" t="s">
        <v>3365</v>
      </c>
      <c s="25" t="s">
        <v>96</v>
      </c>
      <c s="26">
        <v>10</v>
      </c>
      <c s="27">
        <v>0</v>
      </c>
      <c s="27">
        <f>ROUND(ROUND(H343,2)*ROUND(G343,3),2)</f>
      </c>
      <c r="O343">
        <f>(I343*21)/100</f>
      </c>
      <c t="s">
        <v>17</v>
      </c>
    </row>
    <row r="344" spans="1:5" ht="12.75">
      <c r="A344" s="28" t="s">
        <v>42</v>
      </c>
      <c r="E344" s="29" t="s">
        <v>45</v>
      </c>
    </row>
    <row r="345" spans="1:5" ht="12.75">
      <c r="A345" s="30" t="s">
        <v>44</v>
      </c>
      <c r="E345" s="31" t="s">
        <v>45</v>
      </c>
    </row>
    <row r="346" spans="1:5" ht="12.75">
      <c r="A346" t="s">
        <v>46</v>
      </c>
      <c r="E346" s="29" t="s">
        <v>45</v>
      </c>
    </row>
    <row r="347" spans="1:16" ht="12.75">
      <c r="A347" s="18" t="s">
        <v>37</v>
      </c>
      <c s="23" t="s">
        <v>3245</v>
      </c>
      <c s="23" t="s">
        <v>3515</v>
      </c>
      <c s="18" t="s">
        <v>45</v>
      </c>
      <c s="24" t="s">
        <v>3368</v>
      </c>
      <c s="25" t="s">
        <v>165</v>
      </c>
      <c s="26">
        <v>3.94</v>
      </c>
      <c s="27">
        <v>0</v>
      </c>
      <c s="27">
        <f>ROUND(ROUND(H347,2)*ROUND(G347,3),2)</f>
      </c>
      <c r="O347">
        <f>(I347*21)/100</f>
      </c>
      <c t="s">
        <v>17</v>
      </c>
    </row>
    <row r="348" spans="1:5" ht="12.75">
      <c r="A348" s="28" t="s">
        <v>42</v>
      </c>
      <c r="E348" s="29" t="s">
        <v>45</v>
      </c>
    </row>
    <row r="349" spans="1:5" ht="12.75">
      <c r="A349" s="30" t="s">
        <v>44</v>
      </c>
      <c r="E349" s="31" t="s">
        <v>45</v>
      </c>
    </row>
    <row r="350" spans="1:5" ht="12.75">
      <c r="A350" t="s">
        <v>46</v>
      </c>
      <c r="E350" s="29" t="s">
        <v>45</v>
      </c>
    </row>
    <row r="351" spans="1:16" ht="12.75">
      <c r="A351" s="18" t="s">
        <v>37</v>
      </c>
      <c s="23" t="s">
        <v>3248</v>
      </c>
      <c s="23" t="s">
        <v>3516</v>
      </c>
      <c s="18" t="s">
        <v>45</v>
      </c>
      <c s="24" t="s">
        <v>3371</v>
      </c>
      <c s="25" t="s">
        <v>3251</v>
      </c>
      <c s="26">
        <v>3</v>
      </c>
      <c s="27">
        <v>0</v>
      </c>
      <c s="27">
        <f>ROUND(ROUND(H351,2)*ROUND(G351,3),2)</f>
      </c>
      <c r="O351">
        <f>(I351*21)/100</f>
      </c>
      <c t="s">
        <v>17</v>
      </c>
    </row>
    <row r="352" spans="1:5" ht="12.75">
      <c r="A352" s="28" t="s">
        <v>42</v>
      </c>
      <c r="E352" s="29" t="s">
        <v>45</v>
      </c>
    </row>
    <row r="353" spans="1:5" ht="12.75">
      <c r="A353" s="30" t="s">
        <v>44</v>
      </c>
      <c r="E353" s="31" t="s">
        <v>45</v>
      </c>
    </row>
    <row r="354" spans="1:5" ht="12.75">
      <c r="A354" t="s">
        <v>46</v>
      </c>
      <c r="E354" s="29" t="s">
        <v>45</v>
      </c>
    </row>
    <row r="355" spans="1:16" ht="12.75">
      <c r="A355" s="18" t="s">
        <v>37</v>
      </c>
      <c s="23" t="s">
        <v>3282</v>
      </c>
      <c s="23" t="s">
        <v>3517</v>
      </c>
      <c s="18" t="s">
        <v>45</v>
      </c>
      <c s="24" t="s">
        <v>3518</v>
      </c>
      <c s="25" t="s">
        <v>3352</v>
      </c>
      <c s="26">
        <v>1</v>
      </c>
      <c s="27">
        <v>0</v>
      </c>
      <c s="27">
        <f>ROUND(ROUND(H355,2)*ROUND(G355,3),2)</f>
      </c>
      <c r="O355">
        <f>(I355*21)/100</f>
      </c>
      <c t="s">
        <v>17</v>
      </c>
    </row>
    <row r="356" spans="1:5" ht="12.75">
      <c r="A356" s="28" t="s">
        <v>42</v>
      </c>
      <c r="E356" s="29" t="s">
        <v>45</v>
      </c>
    </row>
    <row r="357" spans="1:5" ht="12.75">
      <c r="A357" s="30" t="s">
        <v>44</v>
      </c>
      <c r="E357" s="31" t="s">
        <v>45</v>
      </c>
    </row>
    <row r="358" spans="1:5" ht="12.75">
      <c r="A358" t="s">
        <v>46</v>
      </c>
      <c r="E358" s="29" t="s">
        <v>45</v>
      </c>
    </row>
    <row r="359" spans="1:18" ht="12.75" customHeight="1">
      <c r="A359" s="5" t="s">
        <v>35</v>
      </c>
      <c s="5"/>
      <c s="35" t="s">
        <v>27</v>
      </c>
      <c s="5"/>
      <c s="21" t="s">
        <v>3519</v>
      </c>
      <c s="5"/>
      <c s="5"/>
      <c s="5"/>
      <c s="36">
        <f>0+Q359</f>
      </c>
      <c r="O359">
        <f>0+R359</f>
      </c>
      <c r="Q359">
        <f>0+I360+I364+I368</f>
      </c>
      <c>
        <f>0+O360+O364+O368</f>
      </c>
    </row>
    <row r="360" spans="1:16" ht="12.75">
      <c r="A360" s="18" t="s">
        <v>37</v>
      </c>
      <c s="23" t="s">
        <v>408</v>
      </c>
      <c s="23" t="s">
        <v>3520</v>
      </c>
      <c s="18" t="s">
        <v>45</v>
      </c>
      <c s="24" t="s">
        <v>3521</v>
      </c>
      <c s="25" t="s">
        <v>165</v>
      </c>
      <c s="26">
        <v>6.46</v>
      </c>
      <c s="27">
        <v>0</v>
      </c>
      <c s="27">
        <f>ROUND(ROUND(H360,2)*ROUND(G360,3),2)</f>
      </c>
      <c r="O360">
        <f>(I360*21)/100</f>
      </c>
      <c t="s">
        <v>17</v>
      </c>
    </row>
    <row r="361" spans="1:5" ht="12.75">
      <c r="A361" s="28" t="s">
        <v>42</v>
      </c>
      <c r="E361" s="29" t="s">
        <v>45</v>
      </c>
    </row>
    <row r="362" spans="1:5" ht="12.75">
      <c r="A362" s="30" t="s">
        <v>44</v>
      </c>
      <c r="E362" s="31" t="s">
        <v>45</v>
      </c>
    </row>
    <row r="363" spans="1:5" ht="12.75">
      <c r="A363" t="s">
        <v>46</v>
      </c>
      <c r="E363" s="29" t="s">
        <v>45</v>
      </c>
    </row>
    <row r="364" spans="1:16" ht="12.75">
      <c r="A364" s="18" t="s">
        <v>37</v>
      </c>
      <c s="23" t="s">
        <v>413</v>
      </c>
      <c s="23" t="s">
        <v>3522</v>
      </c>
      <c s="18" t="s">
        <v>45</v>
      </c>
      <c s="24" t="s">
        <v>3523</v>
      </c>
      <c s="25" t="s">
        <v>165</v>
      </c>
      <c s="26">
        <v>6.46</v>
      </c>
      <c s="27">
        <v>0</v>
      </c>
      <c s="27">
        <f>ROUND(ROUND(H364,2)*ROUND(G364,3),2)</f>
      </c>
      <c r="O364">
        <f>(I364*21)/100</f>
      </c>
      <c t="s">
        <v>17</v>
      </c>
    </row>
    <row r="365" spans="1:5" ht="12.75">
      <c r="A365" s="28" t="s">
        <v>42</v>
      </c>
      <c r="E365" s="29" t="s">
        <v>45</v>
      </c>
    </row>
    <row r="366" spans="1:5" ht="12.75">
      <c r="A366" s="30" t="s">
        <v>44</v>
      </c>
      <c r="E366" s="31" t="s">
        <v>45</v>
      </c>
    </row>
    <row r="367" spans="1:5" ht="12.75">
      <c r="A367" t="s">
        <v>46</v>
      </c>
      <c r="E367" s="29" t="s">
        <v>45</v>
      </c>
    </row>
    <row r="368" spans="1:16" ht="12.75">
      <c r="A368" s="18" t="s">
        <v>37</v>
      </c>
      <c s="23" t="s">
        <v>418</v>
      </c>
      <c s="23" t="s">
        <v>3524</v>
      </c>
      <c s="18" t="s">
        <v>45</v>
      </c>
      <c s="24" t="s">
        <v>3525</v>
      </c>
      <c s="25" t="s">
        <v>165</v>
      </c>
      <c s="26">
        <v>1.292</v>
      </c>
      <c s="27">
        <v>0</v>
      </c>
      <c s="27">
        <f>ROUND(ROUND(H368,2)*ROUND(G368,3),2)</f>
      </c>
      <c r="O368">
        <f>(I368*21)/100</f>
      </c>
      <c t="s">
        <v>17</v>
      </c>
    </row>
    <row r="369" spans="1:5" ht="12.75">
      <c r="A369" s="28" t="s">
        <v>42</v>
      </c>
      <c r="E369" s="29" t="s">
        <v>45</v>
      </c>
    </row>
    <row r="370" spans="1:5" ht="12.75">
      <c r="A370" s="30" t="s">
        <v>44</v>
      </c>
      <c r="E370" s="31" t="s">
        <v>3526</v>
      </c>
    </row>
    <row r="371" spans="1:5" ht="12.75">
      <c r="A371" t="s">
        <v>46</v>
      </c>
      <c r="E371" s="29" t="s">
        <v>45</v>
      </c>
    </row>
    <row r="372" spans="1:18" ht="12.75" customHeight="1">
      <c r="A372" s="5" t="s">
        <v>35</v>
      </c>
      <c s="5"/>
      <c s="35" t="s">
        <v>67</v>
      </c>
      <c s="5"/>
      <c s="21" t="s">
        <v>3379</v>
      </c>
      <c s="5"/>
      <c s="5"/>
      <c s="5"/>
      <c s="36">
        <f>0+Q372</f>
      </c>
      <c r="O372">
        <f>0+R372</f>
      </c>
      <c r="Q372">
        <f>0+I373+I377+I381+I385</f>
      </c>
      <c>
        <f>0+O373+O377+O381+O385</f>
      </c>
    </row>
    <row r="373" spans="1:16" ht="12.75">
      <c r="A373" s="18" t="s">
        <v>37</v>
      </c>
      <c s="23" t="s">
        <v>442</v>
      </c>
      <c s="23" t="s">
        <v>3380</v>
      </c>
      <c s="18" t="s">
        <v>45</v>
      </c>
      <c s="24" t="s">
        <v>3381</v>
      </c>
      <c s="25" t="s">
        <v>89</v>
      </c>
      <c s="26">
        <v>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45</v>
      </c>
    </row>
    <row r="375" spans="1:5" ht="12.75">
      <c r="A375" s="30" t="s">
        <v>44</v>
      </c>
      <c r="E375" s="31" t="s">
        <v>45</v>
      </c>
    </row>
    <row r="376" spans="1:5" ht="12.75">
      <c r="A376" t="s">
        <v>46</v>
      </c>
      <c r="E376" s="29" t="s">
        <v>45</v>
      </c>
    </row>
    <row r="377" spans="1:16" ht="12.75">
      <c r="A377" s="18" t="s">
        <v>37</v>
      </c>
      <c s="23" t="s">
        <v>436</v>
      </c>
      <c s="23" t="s">
        <v>3382</v>
      </c>
      <c s="18" t="s">
        <v>45</v>
      </c>
      <c s="24" t="s">
        <v>3383</v>
      </c>
      <c s="25" t="s">
        <v>89</v>
      </c>
      <c s="26">
        <v>2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12.75">
      <c r="A378" s="28" t="s">
        <v>42</v>
      </c>
      <c r="E378" s="29" t="s">
        <v>45</v>
      </c>
    </row>
    <row r="379" spans="1:5" ht="12.75">
      <c r="A379" s="30" t="s">
        <v>44</v>
      </c>
      <c r="E379" s="31" t="s">
        <v>45</v>
      </c>
    </row>
    <row r="380" spans="1:5" ht="12.75">
      <c r="A380" t="s">
        <v>46</v>
      </c>
      <c r="E380" s="29" t="s">
        <v>45</v>
      </c>
    </row>
    <row r="381" spans="1:16" ht="12.75">
      <c r="A381" s="18" t="s">
        <v>37</v>
      </c>
      <c s="23" t="s">
        <v>424</v>
      </c>
      <c s="23" t="s">
        <v>3384</v>
      </c>
      <c s="18" t="s">
        <v>45</v>
      </c>
      <c s="24" t="s">
        <v>3385</v>
      </c>
      <c s="25" t="s">
        <v>196</v>
      </c>
      <c s="26">
        <v>230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45</v>
      </c>
    </row>
    <row r="383" spans="1:5" ht="25.5">
      <c r="A383" s="30" t="s">
        <v>44</v>
      </c>
      <c r="E383" s="31" t="s">
        <v>3527</v>
      </c>
    </row>
    <row r="384" spans="1:5" ht="12.75">
      <c r="A384" t="s">
        <v>46</v>
      </c>
      <c r="E384" s="29" t="s">
        <v>45</v>
      </c>
    </row>
    <row r="385" spans="1:16" ht="12.75">
      <c r="A385" s="18" t="s">
        <v>37</v>
      </c>
      <c s="23" t="s">
        <v>429</v>
      </c>
      <c s="23" t="s">
        <v>3386</v>
      </c>
      <c s="18" t="s">
        <v>45</v>
      </c>
      <c s="24" t="s">
        <v>3387</v>
      </c>
      <c s="25" t="s">
        <v>196</v>
      </c>
      <c s="26">
        <v>215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45</v>
      </c>
    </row>
    <row r="387" spans="1:5" ht="12.75">
      <c r="A387" s="30" t="s">
        <v>44</v>
      </c>
      <c r="E387" s="31" t="s">
        <v>3528</v>
      </c>
    </row>
    <row r="388" spans="1:5" ht="12.75">
      <c r="A388" t="s">
        <v>46</v>
      </c>
      <c r="E388" s="29" t="s">
        <v>45</v>
      </c>
    </row>
    <row r="389" spans="1:18" ht="12.75" customHeight="1">
      <c r="A389" s="5" t="s">
        <v>35</v>
      </c>
      <c s="5"/>
      <c s="35" t="s">
        <v>32</v>
      </c>
      <c s="5"/>
      <c s="21" t="s">
        <v>3388</v>
      </c>
      <c s="5"/>
      <c s="5"/>
      <c s="5"/>
      <c s="36">
        <f>0+Q389</f>
      </c>
      <c r="O389">
        <f>0+R389</f>
      </c>
      <c r="Q389">
        <f>0+I390+I394+I398+I402+I406+I410</f>
      </c>
      <c>
        <f>0+O390+O394+O398+O402+O406+O410</f>
      </c>
    </row>
    <row r="390" spans="1:16" ht="25.5">
      <c r="A390" s="18" t="s">
        <v>37</v>
      </c>
      <c s="23" t="s">
        <v>447</v>
      </c>
      <c s="23" t="s">
        <v>3389</v>
      </c>
      <c s="18" t="s">
        <v>45</v>
      </c>
      <c s="24" t="s">
        <v>3390</v>
      </c>
      <c s="25" t="s">
        <v>196</v>
      </c>
      <c s="26">
        <v>8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45</v>
      </c>
    </row>
    <row r="392" spans="1:5" ht="12.75">
      <c r="A392" s="30" t="s">
        <v>44</v>
      </c>
      <c r="E392" s="31" t="s">
        <v>45</v>
      </c>
    </row>
    <row r="393" spans="1:5" ht="12.75">
      <c r="A393" t="s">
        <v>46</v>
      </c>
      <c r="E393" s="29" t="s">
        <v>45</v>
      </c>
    </row>
    <row r="394" spans="1:16" ht="25.5">
      <c r="A394" s="18" t="s">
        <v>37</v>
      </c>
      <c s="23" t="s">
        <v>452</v>
      </c>
      <c s="23" t="s">
        <v>3529</v>
      </c>
      <c s="18" t="s">
        <v>45</v>
      </c>
      <c s="24" t="s">
        <v>3530</v>
      </c>
      <c s="25" t="s">
        <v>165</v>
      </c>
      <c s="26">
        <v>5.168</v>
      </c>
      <c s="27">
        <v>0</v>
      </c>
      <c s="27">
        <f>ROUND(ROUND(H394,2)*ROUND(G394,3),2)</f>
      </c>
      <c r="O394">
        <f>(I394*21)/100</f>
      </c>
      <c t="s">
        <v>17</v>
      </c>
    </row>
    <row r="395" spans="1:5" ht="12.75">
      <c r="A395" s="28" t="s">
        <v>42</v>
      </c>
      <c r="E395" s="29" t="s">
        <v>45</v>
      </c>
    </row>
    <row r="396" spans="1:5" ht="12.75">
      <c r="A396" s="30" t="s">
        <v>44</v>
      </c>
      <c r="E396" s="31" t="s">
        <v>3531</v>
      </c>
    </row>
    <row r="397" spans="1:5" ht="12.75">
      <c r="A397" t="s">
        <v>46</v>
      </c>
      <c r="E397" s="29" t="s">
        <v>45</v>
      </c>
    </row>
    <row r="398" spans="1:16" ht="12.75">
      <c r="A398" s="18" t="s">
        <v>37</v>
      </c>
      <c s="23" t="s">
        <v>458</v>
      </c>
      <c s="23" t="s">
        <v>3532</v>
      </c>
      <c s="18" t="s">
        <v>45</v>
      </c>
      <c s="24" t="s">
        <v>3533</v>
      </c>
      <c s="25" t="s">
        <v>149</v>
      </c>
      <c s="26">
        <v>2.497</v>
      </c>
      <c s="27">
        <v>0</v>
      </c>
      <c s="27">
        <f>ROUND(ROUND(H398,2)*ROUND(G398,3),2)</f>
      </c>
      <c r="O398">
        <f>(I398*21)/100</f>
      </c>
      <c t="s">
        <v>17</v>
      </c>
    </row>
    <row r="399" spans="1:5" ht="12.75">
      <c r="A399" s="28" t="s">
        <v>42</v>
      </c>
      <c r="E399" s="29" t="s">
        <v>45</v>
      </c>
    </row>
    <row r="400" spans="1:5" ht="38.25">
      <c r="A400" s="30" t="s">
        <v>44</v>
      </c>
      <c r="E400" s="31" t="s">
        <v>3534</v>
      </c>
    </row>
    <row r="401" spans="1:5" ht="12.75">
      <c r="A401" t="s">
        <v>46</v>
      </c>
      <c r="E401" s="29" t="s">
        <v>45</v>
      </c>
    </row>
    <row r="402" spans="1:16" ht="12.75">
      <c r="A402" s="18" t="s">
        <v>37</v>
      </c>
      <c s="23" t="s">
        <v>463</v>
      </c>
      <c s="23" t="s">
        <v>3535</v>
      </c>
      <c s="18" t="s">
        <v>45</v>
      </c>
      <c s="24" t="s">
        <v>3536</v>
      </c>
      <c s="25" t="s">
        <v>149</v>
      </c>
      <c s="26">
        <v>72.413</v>
      </c>
      <c s="27">
        <v>0</v>
      </c>
      <c s="27">
        <f>ROUND(ROUND(H402,2)*ROUND(G402,3),2)</f>
      </c>
      <c r="O402">
        <f>(I402*21)/100</f>
      </c>
      <c t="s">
        <v>17</v>
      </c>
    </row>
    <row r="403" spans="1:5" ht="12.75">
      <c r="A403" s="28" t="s">
        <v>42</v>
      </c>
      <c r="E403" s="29" t="s">
        <v>45</v>
      </c>
    </row>
    <row r="404" spans="1:5" ht="12.75">
      <c r="A404" s="30" t="s">
        <v>44</v>
      </c>
      <c r="E404" s="31" t="s">
        <v>3537</v>
      </c>
    </row>
    <row r="405" spans="1:5" ht="12.75">
      <c r="A405" t="s">
        <v>46</v>
      </c>
      <c r="E405" s="29" t="s">
        <v>45</v>
      </c>
    </row>
    <row r="406" spans="1:16" ht="25.5">
      <c r="A406" s="18" t="s">
        <v>37</v>
      </c>
      <c s="23" t="s">
        <v>468</v>
      </c>
      <c s="23" t="s">
        <v>3538</v>
      </c>
      <c s="18" t="s">
        <v>45</v>
      </c>
      <c s="24" t="s">
        <v>3539</v>
      </c>
      <c s="25" t="s">
        <v>149</v>
      </c>
      <c s="26">
        <v>0.171</v>
      </c>
      <c s="27">
        <v>0</v>
      </c>
      <c s="27">
        <f>ROUND(ROUND(H406,2)*ROUND(G406,3),2)</f>
      </c>
      <c r="O406">
        <f>(I406*21)/100</f>
      </c>
      <c t="s">
        <v>17</v>
      </c>
    </row>
    <row r="407" spans="1:5" ht="12.75">
      <c r="A407" s="28" t="s">
        <v>42</v>
      </c>
      <c r="E407" s="29" t="s">
        <v>45</v>
      </c>
    </row>
    <row r="408" spans="1:5" ht="12.75">
      <c r="A408" s="30" t="s">
        <v>44</v>
      </c>
      <c r="E408" s="31" t="s">
        <v>3540</v>
      </c>
    </row>
    <row r="409" spans="1:5" ht="12.75">
      <c r="A409" t="s">
        <v>46</v>
      </c>
      <c r="E409" s="29" t="s">
        <v>45</v>
      </c>
    </row>
    <row r="410" spans="1:16" ht="25.5">
      <c r="A410" s="18" t="s">
        <v>37</v>
      </c>
      <c s="23" t="s">
        <v>473</v>
      </c>
      <c s="23" t="s">
        <v>3541</v>
      </c>
      <c s="18" t="s">
        <v>45</v>
      </c>
      <c s="24" t="s">
        <v>3542</v>
      </c>
      <c s="25" t="s">
        <v>149</v>
      </c>
      <c s="26">
        <v>2.326</v>
      </c>
      <c s="27">
        <v>0</v>
      </c>
      <c s="27">
        <f>ROUND(ROUND(H410,2)*ROUND(G410,3),2)</f>
      </c>
      <c r="O410">
        <f>(I410*21)/100</f>
      </c>
      <c t="s">
        <v>17</v>
      </c>
    </row>
    <row r="411" spans="1:5" ht="12.75">
      <c r="A411" s="28" t="s">
        <v>42</v>
      </c>
      <c r="E411" s="29" t="s">
        <v>45</v>
      </c>
    </row>
    <row r="412" spans="1:5" ht="12.75">
      <c r="A412" s="30" t="s">
        <v>44</v>
      </c>
      <c r="E412" s="31" t="s">
        <v>3543</v>
      </c>
    </row>
    <row r="413" spans="1:5" ht="12.75">
      <c r="A413" t="s">
        <v>46</v>
      </c>
      <c r="E413" s="29" t="s">
        <v>45</v>
      </c>
    </row>
    <row r="414" spans="1:18" ht="12.75" customHeight="1">
      <c r="A414" s="5" t="s">
        <v>35</v>
      </c>
      <c s="5"/>
      <c s="35" t="s">
        <v>3391</v>
      </c>
      <c s="5"/>
      <c s="21" t="s">
        <v>3392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25.5">
      <c r="A415" s="18" t="s">
        <v>37</v>
      </c>
      <c s="23" t="s">
        <v>479</v>
      </c>
      <c s="23" t="s">
        <v>3393</v>
      </c>
      <c s="18" t="s">
        <v>45</v>
      </c>
      <c s="24" t="s">
        <v>3394</v>
      </c>
      <c s="25" t="s">
        <v>149</v>
      </c>
      <c s="26">
        <v>446.825</v>
      </c>
      <c s="27">
        <v>0</v>
      </c>
      <c s="27">
        <f>ROUND(ROUND(H415,2)*ROUND(G415,3),2)</f>
      </c>
      <c r="O415">
        <f>(I415*21)/100</f>
      </c>
      <c t="s">
        <v>17</v>
      </c>
    </row>
    <row r="416" spans="1:5" ht="12.75">
      <c r="A416" s="28" t="s">
        <v>42</v>
      </c>
      <c r="E416" s="29" t="s">
        <v>45</v>
      </c>
    </row>
    <row r="417" spans="1:5" ht="12.75">
      <c r="A417" s="30" t="s">
        <v>44</v>
      </c>
      <c r="E417" s="31" t="s">
        <v>45</v>
      </c>
    </row>
    <row r="418" spans="1:5" ht="12.75">
      <c r="A418" t="s">
        <v>46</v>
      </c>
      <c r="E418" s="29" t="s">
        <v>45</v>
      </c>
    </row>
    <row r="419" spans="1:18" ht="12.75" customHeight="1">
      <c r="A419" s="5" t="s">
        <v>35</v>
      </c>
      <c s="5"/>
      <c s="35" t="s">
        <v>57</v>
      </c>
      <c s="5"/>
      <c s="21" t="s">
        <v>3395</v>
      </c>
      <c s="5"/>
      <c s="5"/>
      <c s="5"/>
      <c s="36">
        <f>0+Q419</f>
      </c>
      <c r="O419">
        <f>0+R419</f>
      </c>
      <c r="Q419">
        <f>0+I420+I424+I428+I432+I436+I440+I444</f>
      </c>
      <c>
        <f>0+O420+O424+O428+O432+O436+O440+O444</f>
      </c>
    </row>
    <row r="420" spans="1:16" ht="12.75">
      <c r="A420" s="18" t="s">
        <v>37</v>
      </c>
      <c s="23" t="s">
        <v>3363</v>
      </c>
      <c s="23" t="s">
        <v>3544</v>
      </c>
      <c s="18" t="s">
        <v>45</v>
      </c>
      <c s="24" t="s">
        <v>3398</v>
      </c>
      <c s="25" t="s">
        <v>96</v>
      </c>
      <c s="26">
        <v>1</v>
      </c>
      <c s="27">
        <v>0</v>
      </c>
      <c s="27">
        <f>ROUND(ROUND(H420,2)*ROUND(G420,3),2)</f>
      </c>
      <c r="O420">
        <f>(I420*21)/100</f>
      </c>
      <c t="s">
        <v>17</v>
      </c>
    </row>
    <row r="421" spans="1:5" ht="12.75">
      <c r="A421" s="28" t="s">
        <v>42</v>
      </c>
      <c r="E421" s="29" t="s">
        <v>45</v>
      </c>
    </row>
    <row r="422" spans="1:5" ht="12.75">
      <c r="A422" s="30" t="s">
        <v>44</v>
      </c>
      <c r="E422" s="31" t="s">
        <v>45</v>
      </c>
    </row>
    <row r="423" spans="1:5" ht="12.75">
      <c r="A423" t="s">
        <v>46</v>
      </c>
      <c r="E423" s="29" t="s">
        <v>45</v>
      </c>
    </row>
    <row r="424" spans="1:16" ht="12.75">
      <c r="A424" s="18" t="s">
        <v>37</v>
      </c>
      <c s="23" t="s">
        <v>3366</v>
      </c>
      <c s="23" t="s">
        <v>3545</v>
      </c>
      <c s="18" t="s">
        <v>45</v>
      </c>
      <c s="24" t="s">
        <v>3401</v>
      </c>
      <c s="25" t="s">
        <v>128</v>
      </c>
      <c s="26">
        <v>12</v>
      </c>
      <c s="27">
        <v>0</v>
      </c>
      <c s="27">
        <f>ROUND(ROUND(H424,2)*ROUND(G424,3),2)</f>
      </c>
      <c r="O424">
        <f>(I424*21)/100</f>
      </c>
      <c t="s">
        <v>17</v>
      </c>
    </row>
    <row r="425" spans="1:5" ht="12.75">
      <c r="A425" s="28" t="s">
        <v>42</v>
      </c>
      <c r="E425" s="29" t="s">
        <v>45</v>
      </c>
    </row>
    <row r="426" spans="1:5" ht="12.75">
      <c r="A426" s="30" t="s">
        <v>44</v>
      </c>
      <c r="E426" s="31" t="s">
        <v>45</v>
      </c>
    </row>
    <row r="427" spans="1:5" ht="12.75">
      <c r="A427" t="s">
        <v>46</v>
      </c>
      <c r="E427" s="29" t="s">
        <v>45</v>
      </c>
    </row>
    <row r="428" spans="1:16" ht="12.75">
      <c r="A428" s="18" t="s">
        <v>37</v>
      </c>
      <c s="23" t="s">
        <v>3369</v>
      </c>
      <c s="23" t="s">
        <v>3546</v>
      </c>
      <c s="18" t="s">
        <v>45</v>
      </c>
      <c s="24" t="s">
        <v>3404</v>
      </c>
      <c s="25" t="s">
        <v>128</v>
      </c>
      <c s="26">
        <v>20</v>
      </c>
      <c s="27">
        <v>0</v>
      </c>
      <c s="27">
        <f>ROUND(ROUND(H428,2)*ROUND(G428,3),2)</f>
      </c>
      <c r="O428">
        <f>(I428*21)/100</f>
      </c>
      <c t="s">
        <v>17</v>
      </c>
    </row>
    <row r="429" spans="1:5" ht="12.75">
      <c r="A429" s="28" t="s">
        <v>42</v>
      </c>
      <c r="E429" s="29" t="s">
        <v>45</v>
      </c>
    </row>
    <row r="430" spans="1:5" ht="12.75">
      <c r="A430" s="30" t="s">
        <v>44</v>
      </c>
      <c r="E430" s="31" t="s">
        <v>45</v>
      </c>
    </row>
    <row r="431" spans="1:5" ht="12.75">
      <c r="A431" t="s">
        <v>46</v>
      </c>
      <c r="E431" s="29" t="s">
        <v>45</v>
      </c>
    </row>
    <row r="432" spans="1:16" ht="12.75">
      <c r="A432" s="18" t="s">
        <v>37</v>
      </c>
      <c s="23" t="s">
        <v>3372</v>
      </c>
      <c s="23" t="s">
        <v>3547</v>
      </c>
      <c s="18" t="s">
        <v>45</v>
      </c>
      <c s="24" t="s">
        <v>3407</v>
      </c>
      <c s="25" t="s">
        <v>96</v>
      </c>
      <c s="26">
        <v>1</v>
      </c>
      <c s="27">
        <v>0</v>
      </c>
      <c s="27">
        <f>ROUND(ROUND(H432,2)*ROUND(G432,3),2)</f>
      </c>
      <c r="O432">
        <f>(I432*21)/100</f>
      </c>
      <c t="s">
        <v>17</v>
      </c>
    </row>
    <row r="433" spans="1:5" ht="12.75">
      <c r="A433" s="28" t="s">
        <v>42</v>
      </c>
      <c r="E433" s="29" t="s">
        <v>45</v>
      </c>
    </row>
    <row r="434" spans="1:5" ht="12.75">
      <c r="A434" s="30" t="s">
        <v>44</v>
      </c>
      <c r="E434" s="31" t="s">
        <v>45</v>
      </c>
    </row>
    <row r="435" spans="1:5" ht="12.75">
      <c r="A435" t="s">
        <v>46</v>
      </c>
      <c r="E435" s="29" t="s">
        <v>45</v>
      </c>
    </row>
    <row r="436" spans="1:16" ht="12.75">
      <c r="A436" s="18" t="s">
        <v>37</v>
      </c>
      <c s="23" t="s">
        <v>3396</v>
      </c>
      <c s="23" t="s">
        <v>3548</v>
      </c>
      <c s="18" t="s">
        <v>45</v>
      </c>
      <c s="24" t="s">
        <v>3410</v>
      </c>
      <c s="25" t="s">
        <v>96</v>
      </c>
      <c s="26">
        <v>1</v>
      </c>
      <c s="27">
        <v>0</v>
      </c>
      <c s="27">
        <f>ROUND(ROUND(H436,2)*ROUND(G436,3),2)</f>
      </c>
      <c r="O436">
        <f>(I436*21)/100</f>
      </c>
      <c t="s">
        <v>17</v>
      </c>
    </row>
    <row r="437" spans="1:5" ht="12.75">
      <c r="A437" s="28" t="s">
        <v>42</v>
      </c>
      <c r="E437" s="29" t="s">
        <v>45</v>
      </c>
    </row>
    <row r="438" spans="1:5" ht="12.75">
      <c r="A438" s="30" t="s">
        <v>44</v>
      </c>
      <c r="E438" s="31" t="s">
        <v>45</v>
      </c>
    </row>
    <row r="439" spans="1:5" ht="12.75">
      <c r="A439" t="s">
        <v>46</v>
      </c>
      <c r="E439" s="29" t="s">
        <v>45</v>
      </c>
    </row>
    <row r="440" spans="1:16" ht="12.75">
      <c r="A440" s="18" t="s">
        <v>37</v>
      </c>
      <c s="23" t="s">
        <v>3399</v>
      </c>
      <c s="23" t="s">
        <v>3549</v>
      </c>
      <c s="18" t="s">
        <v>45</v>
      </c>
      <c s="24" t="s">
        <v>3413</v>
      </c>
      <c s="25" t="s">
        <v>96</v>
      </c>
      <c s="26">
        <v>1</v>
      </c>
      <c s="27">
        <v>0</v>
      </c>
      <c s="27">
        <f>ROUND(ROUND(H440,2)*ROUND(G440,3),2)</f>
      </c>
      <c r="O440">
        <f>(I440*21)/100</f>
      </c>
      <c t="s">
        <v>17</v>
      </c>
    </row>
    <row r="441" spans="1:5" ht="12.75">
      <c r="A441" s="28" t="s">
        <v>42</v>
      </c>
      <c r="E441" s="29" t="s">
        <v>45</v>
      </c>
    </row>
    <row r="442" spans="1:5" ht="12.75">
      <c r="A442" s="30" t="s">
        <v>44</v>
      </c>
      <c r="E442" s="31" t="s">
        <v>45</v>
      </c>
    </row>
    <row r="443" spans="1:5" ht="12.75">
      <c r="A443" t="s">
        <v>46</v>
      </c>
      <c r="E443" s="29" t="s">
        <v>45</v>
      </c>
    </row>
    <row r="444" spans="1:16" ht="12.75">
      <c r="A444" s="18" t="s">
        <v>37</v>
      </c>
      <c s="23" t="s">
        <v>3402</v>
      </c>
      <c s="23" t="s">
        <v>3550</v>
      </c>
      <c s="18" t="s">
        <v>45</v>
      </c>
      <c s="24" t="s">
        <v>3416</v>
      </c>
      <c s="25" t="s">
        <v>96</v>
      </c>
      <c s="26">
        <v>1</v>
      </c>
      <c s="27">
        <v>0</v>
      </c>
      <c s="27">
        <f>ROUND(ROUND(H444,2)*ROUND(G444,3),2)</f>
      </c>
      <c r="O444">
        <f>(I444*21)/100</f>
      </c>
      <c t="s">
        <v>17</v>
      </c>
    </row>
    <row r="445" spans="1:5" ht="12.75">
      <c r="A445" s="28" t="s">
        <v>42</v>
      </c>
      <c r="E445" s="29" t="s">
        <v>45</v>
      </c>
    </row>
    <row r="446" spans="1:5" ht="12.75">
      <c r="A446" s="30" t="s">
        <v>44</v>
      </c>
      <c r="E446" s="31" t="s">
        <v>45</v>
      </c>
    </row>
    <row r="447" spans="1:5" ht="12.75">
      <c r="A447" t="s">
        <v>46</v>
      </c>
      <c r="E447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0+O9+O94+O119+O132+O137+O142+O171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0+I9+I94+I119+I132+I137+I142+I171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3551</v>
      </c>
      <c s="1"/>
      <c s="10" t="s">
        <v>3552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3552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0+I10+I14+I18+I22+I26+I30+I34+I38+I42+I46+I50+I54+I58+I62+I66+I70+I74+I78+I82+I86+I90</f>
      </c>
      <c>
        <f>0+O10+O14+O18+O22+O26+O30+O34+O38+O42+O46+O50+O54+O58+O62+O66+O70+O74+O78+O82+O86+O90</f>
      </c>
    </row>
    <row r="10" spans="1:16" ht="12.75">
      <c r="A10" s="18" t="s">
        <v>37</v>
      </c>
      <c s="23" t="s">
        <v>18</v>
      </c>
      <c s="23" t="s">
        <v>3142</v>
      </c>
      <c s="18" t="s">
        <v>45</v>
      </c>
      <c s="24" t="s">
        <v>3143</v>
      </c>
      <c s="25" t="s">
        <v>128</v>
      </c>
      <c s="26">
        <v>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17</v>
      </c>
      <c s="23" t="s">
        <v>3144</v>
      </c>
      <c s="18" t="s">
        <v>45</v>
      </c>
      <c s="24" t="s">
        <v>3145</v>
      </c>
      <c s="25" t="s">
        <v>3146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6" ht="12.75">
      <c r="A18" s="18" t="s">
        <v>37</v>
      </c>
      <c s="23" t="s">
        <v>16</v>
      </c>
      <c s="23" t="s">
        <v>3147</v>
      </c>
      <c s="18" t="s">
        <v>45</v>
      </c>
      <c s="24" t="s">
        <v>3148</v>
      </c>
      <c s="25" t="s">
        <v>196</v>
      </c>
      <c s="26">
        <v>15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45</v>
      </c>
    </row>
    <row r="22" spans="1:16" ht="12.75">
      <c r="A22" s="18" t="s">
        <v>37</v>
      </c>
      <c s="23" t="s">
        <v>25</v>
      </c>
      <c s="23" t="s">
        <v>3151</v>
      </c>
      <c s="18" t="s">
        <v>45</v>
      </c>
      <c s="24" t="s">
        <v>3152</v>
      </c>
      <c s="25" t="s">
        <v>165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45</v>
      </c>
    </row>
    <row r="26" spans="1:16" ht="12.75">
      <c r="A26" s="18" t="s">
        <v>37</v>
      </c>
      <c s="23" t="s">
        <v>27</v>
      </c>
      <c s="23" t="s">
        <v>3153</v>
      </c>
      <c s="18" t="s">
        <v>45</v>
      </c>
      <c s="24" t="s">
        <v>3154</v>
      </c>
      <c s="25" t="s">
        <v>165</v>
      </c>
      <c s="26">
        <v>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45</v>
      </c>
    </row>
    <row r="30" spans="1:16" ht="12.75">
      <c r="A30" s="18" t="s">
        <v>37</v>
      </c>
      <c s="23" t="s">
        <v>29</v>
      </c>
      <c s="23" t="s">
        <v>3155</v>
      </c>
      <c s="18" t="s">
        <v>45</v>
      </c>
      <c s="24" t="s">
        <v>3156</v>
      </c>
      <c s="25" t="s">
        <v>196</v>
      </c>
      <c s="26">
        <v>4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45</v>
      </c>
    </row>
    <row r="34" spans="1:16" ht="12.75">
      <c r="A34" s="18" t="s">
        <v>37</v>
      </c>
      <c s="23" t="s">
        <v>64</v>
      </c>
      <c s="23" t="s">
        <v>3157</v>
      </c>
      <c s="18" t="s">
        <v>45</v>
      </c>
      <c s="24" t="s">
        <v>3158</v>
      </c>
      <c s="25" t="s">
        <v>196</v>
      </c>
      <c s="26">
        <v>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45</v>
      </c>
    </row>
    <row r="38" spans="1:16" ht="25.5">
      <c r="A38" s="18" t="s">
        <v>37</v>
      </c>
      <c s="23" t="s">
        <v>67</v>
      </c>
      <c s="23" t="s">
        <v>3174</v>
      </c>
      <c s="18" t="s">
        <v>45</v>
      </c>
      <c s="24" t="s">
        <v>3553</v>
      </c>
      <c s="25" t="s">
        <v>179</v>
      </c>
      <c s="26">
        <v>26.88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3554</v>
      </c>
    </row>
    <row r="41" spans="1:5" ht="12.75">
      <c r="A41" t="s">
        <v>46</v>
      </c>
      <c r="E41" s="29" t="s">
        <v>45</v>
      </c>
    </row>
    <row r="42" spans="1:16" ht="25.5">
      <c r="A42" s="18" t="s">
        <v>37</v>
      </c>
      <c s="23" t="s">
        <v>32</v>
      </c>
      <c s="23" t="s">
        <v>3180</v>
      </c>
      <c s="18" t="s">
        <v>45</v>
      </c>
      <c s="24" t="s">
        <v>3555</v>
      </c>
      <c s="25" t="s">
        <v>179</v>
      </c>
      <c s="26">
        <v>17.92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3556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3186</v>
      </c>
      <c s="18" t="s">
        <v>45</v>
      </c>
      <c s="24" t="s">
        <v>3187</v>
      </c>
      <c s="25" t="s">
        <v>179</v>
      </c>
      <c s="26">
        <v>25.6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3557</v>
      </c>
    </row>
    <row r="49" spans="1:5" ht="12.75">
      <c r="A49" t="s">
        <v>46</v>
      </c>
      <c r="E49" s="29" t="s">
        <v>45</v>
      </c>
    </row>
    <row r="50" spans="1:16" ht="12.75">
      <c r="A50" s="18" t="s">
        <v>37</v>
      </c>
      <c s="23" t="s">
        <v>74</v>
      </c>
      <c s="23" t="s">
        <v>3189</v>
      </c>
      <c s="18" t="s">
        <v>45</v>
      </c>
      <c s="24" t="s">
        <v>3190</v>
      </c>
      <c s="25" t="s">
        <v>165</v>
      </c>
      <c s="26">
        <v>89.6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3558</v>
      </c>
    </row>
    <row r="53" spans="1:5" ht="12.75">
      <c r="A53" t="s">
        <v>46</v>
      </c>
      <c r="E53" s="29" t="s">
        <v>45</v>
      </c>
    </row>
    <row r="54" spans="1:16" ht="12.75">
      <c r="A54" s="18" t="s">
        <v>37</v>
      </c>
      <c s="23" t="s">
        <v>79</v>
      </c>
      <c s="23" t="s">
        <v>3192</v>
      </c>
      <c s="18" t="s">
        <v>45</v>
      </c>
      <c s="24" t="s">
        <v>3193</v>
      </c>
      <c s="25" t="s">
        <v>165</v>
      </c>
      <c s="26">
        <v>89.6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45</v>
      </c>
    </row>
    <row r="57" spans="1:5" ht="12.75">
      <c r="A57" t="s">
        <v>46</v>
      </c>
      <c r="E57" s="29" t="s">
        <v>45</v>
      </c>
    </row>
    <row r="58" spans="1:16" ht="25.5">
      <c r="A58" s="18" t="s">
        <v>37</v>
      </c>
      <c s="23" t="s">
        <v>84</v>
      </c>
      <c s="23" t="s">
        <v>3203</v>
      </c>
      <c s="18" t="s">
        <v>45</v>
      </c>
      <c s="24" t="s">
        <v>3204</v>
      </c>
      <c s="25" t="s">
        <v>179</v>
      </c>
      <c s="26">
        <v>44.8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3559</v>
      </c>
    </row>
    <row r="61" spans="1:5" ht="12.75">
      <c r="A61" t="s">
        <v>46</v>
      </c>
      <c r="E61" s="29" t="s">
        <v>45</v>
      </c>
    </row>
    <row r="62" spans="1:16" ht="25.5">
      <c r="A62" s="18" t="s">
        <v>37</v>
      </c>
      <c s="23" t="s">
        <v>86</v>
      </c>
      <c s="23" t="s">
        <v>3206</v>
      </c>
      <c s="18" t="s">
        <v>45</v>
      </c>
      <c s="24" t="s">
        <v>3207</v>
      </c>
      <c s="25" t="s">
        <v>179</v>
      </c>
      <c s="26">
        <v>6.4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3560</v>
      </c>
    </row>
    <row r="65" spans="1:5" ht="12.75">
      <c r="A65" t="s">
        <v>46</v>
      </c>
      <c r="E65" s="29" t="s">
        <v>45</v>
      </c>
    </row>
    <row r="66" spans="1:16" ht="12.75">
      <c r="A66" s="18" t="s">
        <v>37</v>
      </c>
      <c s="23" t="s">
        <v>93</v>
      </c>
      <c s="23" t="s">
        <v>3209</v>
      </c>
      <c s="18" t="s">
        <v>45</v>
      </c>
      <c s="24" t="s">
        <v>3210</v>
      </c>
      <c s="25" t="s">
        <v>179</v>
      </c>
      <c s="26">
        <v>44.8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</v>
      </c>
    </row>
    <row r="68" spans="1:5" ht="12.75">
      <c r="A68" s="30" t="s">
        <v>44</v>
      </c>
      <c r="E68" s="31" t="s">
        <v>3559</v>
      </c>
    </row>
    <row r="69" spans="1:5" ht="12.75">
      <c r="A69" t="s">
        <v>46</v>
      </c>
      <c r="E69" s="29" t="s">
        <v>45</v>
      </c>
    </row>
    <row r="70" spans="1:16" ht="12.75">
      <c r="A70" s="18" t="s">
        <v>37</v>
      </c>
      <c s="23" t="s">
        <v>99</v>
      </c>
      <c s="23" t="s">
        <v>3212</v>
      </c>
      <c s="18" t="s">
        <v>45</v>
      </c>
      <c s="24" t="s">
        <v>3213</v>
      </c>
      <c s="25" t="s">
        <v>179</v>
      </c>
      <c s="26">
        <v>44.8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3559</v>
      </c>
    </row>
    <row r="73" spans="1:5" ht="12.75">
      <c r="A73" t="s">
        <v>46</v>
      </c>
      <c r="E73" s="29" t="s">
        <v>45</v>
      </c>
    </row>
    <row r="74" spans="1:16" ht="12.75">
      <c r="A74" s="18" t="s">
        <v>37</v>
      </c>
      <c s="23" t="s">
        <v>103</v>
      </c>
      <c s="23" t="s">
        <v>3214</v>
      </c>
      <c s="18" t="s">
        <v>45</v>
      </c>
      <c s="24" t="s">
        <v>3215</v>
      </c>
      <c s="25" t="s">
        <v>179</v>
      </c>
      <c s="26">
        <v>38.4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45</v>
      </c>
    </row>
    <row r="76" spans="1:5" ht="12.75">
      <c r="A76" s="30" t="s">
        <v>44</v>
      </c>
      <c r="E76" s="31" t="s">
        <v>3561</v>
      </c>
    </row>
    <row r="77" spans="1:5" ht="12.75">
      <c r="A77" t="s">
        <v>46</v>
      </c>
      <c r="E77" s="29" t="s">
        <v>45</v>
      </c>
    </row>
    <row r="78" spans="1:16" ht="12.75">
      <c r="A78" s="18" t="s">
        <v>37</v>
      </c>
      <c s="23" t="s">
        <v>107</v>
      </c>
      <c s="23" t="s">
        <v>3217</v>
      </c>
      <c s="18" t="s">
        <v>45</v>
      </c>
      <c s="24" t="s">
        <v>3218</v>
      </c>
      <c s="25" t="s">
        <v>179</v>
      </c>
      <c s="26">
        <v>3.2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38.25">
      <c r="A80" s="30" t="s">
        <v>44</v>
      </c>
      <c r="E80" s="31" t="s">
        <v>3562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111</v>
      </c>
      <c s="23" t="s">
        <v>3220</v>
      </c>
      <c s="18" t="s">
        <v>45</v>
      </c>
      <c s="24" t="s">
        <v>3221</v>
      </c>
      <c s="25" t="s">
        <v>179</v>
      </c>
      <c s="26">
        <v>3.2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3563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120</v>
      </c>
      <c s="23" t="s">
        <v>3228</v>
      </c>
      <c s="18" t="s">
        <v>45</v>
      </c>
      <c s="24" t="s">
        <v>3229</v>
      </c>
      <c s="25" t="s">
        <v>165</v>
      </c>
      <c s="26">
        <v>38.4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3564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115</v>
      </c>
      <c s="23" t="s">
        <v>3231</v>
      </c>
      <c s="18" t="s">
        <v>45</v>
      </c>
      <c s="24" t="s">
        <v>3232</v>
      </c>
      <c s="25" t="s">
        <v>149</v>
      </c>
      <c s="26">
        <v>12.8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3565</v>
      </c>
    </row>
    <row r="93" spans="1:5" ht="12.75">
      <c r="A93" t="s">
        <v>46</v>
      </c>
      <c r="E93" s="29" t="s">
        <v>45</v>
      </c>
    </row>
    <row r="94" spans="1:18" ht="12.75" customHeight="1">
      <c r="A94" s="5" t="s">
        <v>35</v>
      </c>
      <c s="5"/>
      <c s="35" t="s">
        <v>3237</v>
      </c>
      <c s="5"/>
      <c s="21" t="s">
        <v>3238</v>
      </c>
      <c s="5"/>
      <c s="5"/>
      <c s="5"/>
      <c s="36">
        <f>0+Q94</f>
      </c>
      <c r="O94">
        <f>0+R94</f>
      </c>
      <c r="Q94">
        <f>0+I95+I99+I103+I107+I111+I115</f>
      </c>
      <c>
        <f>0+O95+O99+O103+O107+O111+O115</f>
      </c>
    </row>
    <row r="95" spans="1:16" ht="12.75">
      <c r="A95" s="18" t="s">
        <v>37</v>
      </c>
      <c s="23" t="s">
        <v>337</v>
      </c>
      <c s="23" t="s">
        <v>3249</v>
      </c>
      <c s="18" t="s">
        <v>45</v>
      </c>
      <c s="24" t="s">
        <v>3250</v>
      </c>
      <c s="25" t="s">
        <v>3251</v>
      </c>
      <c s="26">
        <v>1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45</v>
      </c>
    </row>
    <row r="98" spans="1:5" ht="12.75">
      <c r="A98" t="s">
        <v>46</v>
      </c>
      <c r="E98" s="29" t="s">
        <v>45</v>
      </c>
    </row>
    <row r="99" spans="1:16" ht="12.75">
      <c r="A99" s="18" t="s">
        <v>37</v>
      </c>
      <c s="23" t="s">
        <v>344</v>
      </c>
      <c s="23" t="s">
        <v>3283</v>
      </c>
      <c s="18" t="s">
        <v>45</v>
      </c>
      <c s="24" t="s">
        <v>3284</v>
      </c>
      <c s="25" t="s">
        <v>196</v>
      </c>
      <c s="26">
        <v>40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45</v>
      </c>
    </row>
    <row r="102" spans="1:5" ht="12.75">
      <c r="A102" t="s">
        <v>46</v>
      </c>
      <c r="E102" s="29" t="s">
        <v>45</v>
      </c>
    </row>
    <row r="103" spans="1:16" ht="12.75">
      <c r="A103" s="18" t="s">
        <v>37</v>
      </c>
      <c s="23" t="s">
        <v>324</v>
      </c>
      <c s="23" t="s">
        <v>3285</v>
      </c>
      <c s="18" t="s">
        <v>45</v>
      </c>
      <c s="24" t="s">
        <v>3286</v>
      </c>
      <c s="25" t="s">
        <v>89</v>
      </c>
      <c s="26">
        <v>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12.75">
      <c r="A105" s="30" t="s">
        <v>44</v>
      </c>
      <c r="E105" s="31" t="s">
        <v>45</v>
      </c>
    </row>
    <row r="106" spans="1:5" ht="12.75">
      <c r="A106" t="s">
        <v>46</v>
      </c>
      <c r="E106" s="29" t="s">
        <v>45</v>
      </c>
    </row>
    <row r="107" spans="1:16" ht="12.75">
      <c r="A107" s="18" t="s">
        <v>37</v>
      </c>
      <c s="23" t="s">
        <v>329</v>
      </c>
      <c s="23" t="s">
        <v>3469</v>
      </c>
      <c s="18" t="s">
        <v>45</v>
      </c>
      <c s="24" t="s">
        <v>3343</v>
      </c>
      <c s="25" t="s">
        <v>96</v>
      </c>
      <c s="26">
        <v>1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45</v>
      </c>
    </row>
    <row r="110" spans="1:5" ht="12.75">
      <c r="A110" t="s">
        <v>46</v>
      </c>
      <c r="E110" s="29" t="s">
        <v>45</v>
      </c>
    </row>
    <row r="111" spans="1:16" ht="38.25">
      <c r="A111" s="18" t="s">
        <v>37</v>
      </c>
      <c s="23" t="s">
        <v>333</v>
      </c>
      <c s="23" t="s">
        <v>3471</v>
      </c>
      <c s="18" t="s">
        <v>45</v>
      </c>
      <c s="24" t="s">
        <v>3566</v>
      </c>
      <c s="25" t="s">
        <v>3352</v>
      </c>
      <c s="26">
        <v>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45</v>
      </c>
    </row>
    <row r="114" spans="1:5" ht="12.75">
      <c r="A114" t="s">
        <v>46</v>
      </c>
      <c r="E114" s="29" t="s">
        <v>45</v>
      </c>
    </row>
    <row r="115" spans="1:16" ht="12.75">
      <c r="A115" s="18" t="s">
        <v>37</v>
      </c>
      <c s="23" t="s">
        <v>349</v>
      </c>
      <c s="23" t="s">
        <v>3472</v>
      </c>
      <c s="18" t="s">
        <v>45</v>
      </c>
      <c s="24" t="s">
        <v>3368</v>
      </c>
      <c s="25" t="s">
        <v>165</v>
      </c>
      <c s="26">
        <v>2.15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45</v>
      </c>
    </row>
    <row r="118" spans="1:5" ht="12.75">
      <c r="A118" t="s">
        <v>46</v>
      </c>
      <c r="E118" s="29" t="s">
        <v>45</v>
      </c>
    </row>
    <row r="119" spans="1:18" ht="12.75" customHeight="1">
      <c r="A119" s="5" t="s">
        <v>35</v>
      </c>
      <c s="5"/>
      <c s="35" t="s">
        <v>67</v>
      </c>
      <c s="5"/>
      <c s="21" t="s">
        <v>3379</v>
      </c>
      <c s="5"/>
      <c s="5"/>
      <c s="5"/>
      <c s="36">
        <f>0+Q119</f>
      </c>
      <c r="O119">
        <f>0+R119</f>
      </c>
      <c r="Q119">
        <f>0+I120+I124+I128</f>
      </c>
      <c>
        <f>0+O120+O124+O128</f>
      </c>
    </row>
    <row r="120" spans="1:16" ht="12.75">
      <c r="A120" s="18" t="s">
        <v>37</v>
      </c>
      <c s="23" t="s">
        <v>135</v>
      </c>
      <c s="23" t="s">
        <v>3380</v>
      </c>
      <c s="18" t="s">
        <v>45</v>
      </c>
      <c s="24" t="s">
        <v>3381</v>
      </c>
      <c s="25" t="s">
        <v>89</v>
      </c>
      <c s="26">
        <v>2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45</v>
      </c>
    </row>
    <row r="123" spans="1:5" ht="12.75">
      <c r="A123" t="s">
        <v>46</v>
      </c>
      <c r="E123" s="29" t="s">
        <v>45</v>
      </c>
    </row>
    <row r="124" spans="1:16" ht="12.75">
      <c r="A124" s="18" t="s">
        <v>37</v>
      </c>
      <c s="23" t="s">
        <v>130</v>
      </c>
      <c s="23" t="s">
        <v>3382</v>
      </c>
      <c s="18" t="s">
        <v>45</v>
      </c>
      <c s="24" t="s">
        <v>3383</v>
      </c>
      <c s="25" t="s">
        <v>89</v>
      </c>
      <c s="26">
        <v>2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45</v>
      </c>
    </row>
    <row r="127" spans="1:5" ht="12.75">
      <c r="A127" t="s">
        <v>46</v>
      </c>
      <c r="E127" s="29" t="s">
        <v>45</v>
      </c>
    </row>
    <row r="128" spans="1:16" ht="12.75">
      <c r="A128" s="18" t="s">
        <v>37</v>
      </c>
      <c s="23" t="s">
        <v>125</v>
      </c>
      <c s="23" t="s">
        <v>3386</v>
      </c>
      <c s="18" t="s">
        <v>45</v>
      </c>
      <c s="24" t="s">
        <v>3387</v>
      </c>
      <c s="25" t="s">
        <v>196</v>
      </c>
      <c s="26">
        <v>40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45</v>
      </c>
    </row>
    <row r="130" spans="1:5" ht="12.75">
      <c r="A130" s="30" t="s">
        <v>44</v>
      </c>
      <c r="E130" s="31" t="s">
        <v>45</v>
      </c>
    </row>
    <row r="131" spans="1:5" ht="12.75">
      <c r="A131" t="s">
        <v>46</v>
      </c>
      <c r="E131" s="29" t="s">
        <v>45</v>
      </c>
    </row>
    <row r="132" spans="1:18" ht="12.75" customHeight="1">
      <c r="A132" s="5" t="s">
        <v>35</v>
      </c>
      <c s="5"/>
      <c s="35" t="s">
        <v>32</v>
      </c>
      <c s="5"/>
      <c s="21" t="s">
        <v>3388</v>
      </c>
      <c s="5"/>
      <c s="5"/>
      <c s="5"/>
      <c s="36">
        <f>0+Q132</f>
      </c>
      <c r="O132">
        <f>0+R132</f>
      </c>
      <c r="Q132">
        <f>0+I133</f>
      </c>
      <c>
        <f>0+O133</f>
      </c>
    </row>
    <row r="133" spans="1:16" ht="25.5">
      <c r="A133" s="18" t="s">
        <v>37</v>
      </c>
      <c s="23" t="s">
        <v>140</v>
      </c>
      <c s="23" t="s">
        <v>3389</v>
      </c>
      <c s="18" t="s">
        <v>45</v>
      </c>
      <c s="24" t="s">
        <v>3390</v>
      </c>
      <c s="25" t="s">
        <v>196</v>
      </c>
      <c s="26">
        <v>17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45</v>
      </c>
    </row>
    <row r="135" spans="1:5" ht="12.75">
      <c r="A135" s="30" t="s">
        <v>44</v>
      </c>
      <c r="E135" s="31" t="s">
        <v>45</v>
      </c>
    </row>
    <row r="136" spans="1:5" ht="12.75">
      <c r="A136" t="s">
        <v>46</v>
      </c>
      <c r="E136" s="29" t="s">
        <v>45</v>
      </c>
    </row>
    <row r="137" spans="1:18" ht="12.75" customHeight="1">
      <c r="A137" s="5" t="s">
        <v>35</v>
      </c>
      <c s="5"/>
      <c s="35" t="s">
        <v>3391</v>
      </c>
      <c s="5"/>
      <c s="21" t="s">
        <v>3392</v>
      </c>
      <c s="5"/>
      <c s="5"/>
      <c s="5"/>
      <c s="36">
        <f>0+Q137</f>
      </c>
      <c r="O137">
        <f>0+R137</f>
      </c>
      <c r="Q137">
        <f>0+I138</f>
      </c>
      <c>
        <f>0+O138</f>
      </c>
    </row>
    <row r="138" spans="1:16" ht="25.5">
      <c r="A138" s="18" t="s">
        <v>37</v>
      </c>
      <c s="23" t="s">
        <v>318</v>
      </c>
      <c s="23" t="s">
        <v>3393</v>
      </c>
      <c s="18" t="s">
        <v>45</v>
      </c>
      <c s="24" t="s">
        <v>3394</v>
      </c>
      <c s="25" t="s">
        <v>149</v>
      </c>
      <c s="26">
        <v>22.117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12.75">
      <c r="A141" t="s">
        <v>46</v>
      </c>
      <c r="E141" s="29" t="s">
        <v>45</v>
      </c>
    </row>
    <row r="142" spans="1:18" ht="12.75" customHeight="1">
      <c r="A142" s="5" t="s">
        <v>35</v>
      </c>
      <c s="5"/>
      <c s="35" t="s">
        <v>57</v>
      </c>
      <c s="5"/>
      <c s="21" t="s">
        <v>3395</v>
      </c>
      <c s="5"/>
      <c s="5"/>
      <c s="5"/>
      <c s="36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12.75">
      <c r="A143" s="18" t="s">
        <v>37</v>
      </c>
      <c s="23" t="s">
        <v>355</v>
      </c>
      <c s="23" t="s">
        <v>3473</v>
      </c>
      <c s="18" t="s">
        <v>45</v>
      </c>
      <c s="24" t="s">
        <v>3401</v>
      </c>
      <c s="25" t="s">
        <v>128</v>
      </c>
      <c s="26">
        <v>8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12.75">
      <c r="A145" s="30" t="s">
        <v>44</v>
      </c>
      <c r="E145" s="31" t="s">
        <v>45</v>
      </c>
    </row>
    <row r="146" spans="1:5" ht="12.75">
      <c r="A146" t="s">
        <v>46</v>
      </c>
      <c r="E146" s="29" t="s">
        <v>45</v>
      </c>
    </row>
    <row r="147" spans="1:16" ht="12.75">
      <c r="A147" s="18" t="s">
        <v>37</v>
      </c>
      <c s="23" t="s">
        <v>361</v>
      </c>
      <c s="23" t="s">
        <v>3475</v>
      </c>
      <c s="18" t="s">
        <v>45</v>
      </c>
      <c s="24" t="s">
        <v>3404</v>
      </c>
      <c s="25" t="s">
        <v>128</v>
      </c>
      <c s="26">
        <v>16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12.75">
      <c r="A150" t="s">
        <v>46</v>
      </c>
      <c r="E150" s="29" t="s">
        <v>45</v>
      </c>
    </row>
    <row r="151" spans="1:16" ht="12.75">
      <c r="A151" s="18" t="s">
        <v>37</v>
      </c>
      <c s="23" t="s">
        <v>367</v>
      </c>
      <c s="23" t="s">
        <v>3477</v>
      </c>
      <c s="18" t="s">
        <v>45</v>
      </c>
      <c s="24" t="s">
        <v>3407</v>
      </c>
      <c s="25" t="s">
        <v>96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45</v>
      </c>
    </row>
    <row r="154" spans="1:5" ht="12.75">
      <c r="A154" t="s">
        <v>46</v>
      </c>
      <c r="E154" s="29" t="s">
        <v>45</v>
      </c>
    </row>
    <row r="155" spans="1:16" ht="12.75">
      <c r="A155" s="18" t="s">
        <v>37</v>
      </c>
      <c s="23" t="s">
        <v>373</v>
      </c>
      <c s="23" t="s">
        <v>3479</v>
      </c>
      <c s="18" t="s">
        <v>45</v>
      </c>
      <c s="24" t="s">
        <v>3410</v>
      </c>
      <c s="25" t="s">
        <v>96</v>
      </c>
      <c s="26">
        <v>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12.75">
      <c r="A157" s="30" t="s">
        <v>44</v>
      </c>
      <c r="E157" s="31" t="s">
        <v>45</v>
      </c>
    </row>
    <row r="158" spans="1:5" ht="12.75">
      <c r="A158" t="s">
        <v>46</v>
      </c>
      <c r="E158" s="29" t="s">
        <v>45</v>
      </c>
    </row>
    <row r="159" spans="1:16" ht="12.75">
      <c r="A159" s="18" t="s">
        <v>37</v>
      </c>
      <c s="23" t="s">
        <v>379</v>
      </c>
      <c s="23" t="s">
        <v>3481</v>
      </c>
      <c s="18" t="s">
        <v>45</v>
      </c>
      <c s="24" t="s">
        <v>3413</v>
      </c>
      <c s="25" t="s">
        <v>96</v>
      </c>
      <c s="26">
        <v>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45</v>
      </c>
    </row>
    <row r="162" spans="1:5" ht="12.75">
      <c r="A162" t="s">
        <v>46</v>
      </c>
      <c r="E162" s="29" t="s">
        <v>45</v>
      </c>
    </row>
    <row r="163" spans="1:16" ht="12.75">
      <c r="A163" s="18" t="s">
        <v>37</v>
      </c>
      <c s="23" t="s">
        <v>385</v>
      </c>
      <c s="23" t="s">
        <v>3483</v>
      </c>
      <c s="18" t="s">
        <v>45</v>
      </c>
      <c s="24" t="s">
        <v>3416</v>
      </c>
      <c s="25" t="s">
        <v>96</v>
      </c>
      <c s="26">
        <v>1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45</v>
      </c>
    </row>
    <row r="166" spans="1:5" ht="12.75">
      <c r="A166" t="s">
        <v>46</v>
      </c>
      <c r="E166" s="29" t="s">
        <v>45</v>
      </c>
    </row>
    <row r="167" spans="1:16" ht="12.75">
      <c r="A167" s="18" t="s">
        <v>37</v>
      </c>
      <c s="23" t="s">
        <v>391</v>
      </c>
      <c s="23" t="s">
        <v>3484</v>
      </c>
      <c s="18" t="s">
        <v>45</v>
      </c>
      <c s="24" t="s">
        <v>3567</v>
      </c>
      <c s="25" t="s">
        <v>96</v>
      </c>
      <c s="26">
        <v>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45</v>
      </c>
    </row>
    <row r="169" spans="1:5" ht="12.75">
      <c r="A169" s="30" t="s">
        <v>44</v>
      </c>
      <c r="E169" s="31" t="s">
        <v>45</v>
      </c>
    </row>
    <row r="170" spans="1:5" ht="12.75">
      <c r="A170" t="s">
        <v>46</v>
      </c>
      <c r="E170" s="29" t="s">
        <v>45</v>
      </c>
    </row>
    <row r="171" spans="1:18" ht="12.75" customHeight="1">
      <c r="A171" s="5" t="s">
        <v>35</v>
      </c>
      <c s="5"/>
      <c s="35" t="s">
        <v>3420</v>
      </c>
      <c s="5"/>
      <c s="21" t="s">
        <v>3421</v>
      </c>
      <c s="5"/>
      <c s="5"/>
      <c s="5"/>
      <c s="36">
        <f>0+Q171</f>
      </c>
      <c r="O171">
        <f>0+R171</f>
      </c>
      <c r="Q171">
        <f>0+I172</f>
      </c>
      <c>
        <f>0+O172</f>
      </c>
    </row>
    <row r="172" spans="1:16" ht="12.75">
      <c r="A172" s="18" t="s">
        <v>37</v>
      </c>
      <c s="23" t="s">
        <v>396</v>
      </c>
      <c s="23" t="s">
        <v>3423</v>
      </c>
      <c s="18" t="s">
        <v>45</v>
      </c>
      <c s="24" t="s">
        <v>3424</v>
      </c>
      <c s="25" t="s">
        <v>128</v>
      </c>
      <c s="26">
        <v>16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42</v>
      </c>
      <c r="E173" s="29" t="s">
        <v>45</v>
      </c>
    </row>
    <row r="174" spans="1:5" ht="12.75">
      <c r="A174" s="30" t="s">
        <v>44</v>
      </c>
      <c r="E174" s="31" t="s">
        <v>45</v>
      </c>
    </row>
    <row r="175" spans="1:5" ht="12.75">
      <c r="A175" t="s">
        <v>46</v>
      </c>
      <c r="E175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3570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3568</v>
      </c>
      <c s="1"/>
      <c s="10" t="s">
        <v>3569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3570</v>
      </c>
      <c s="5"/>
      <c s="14" t="s">
        <v>3571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3572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3573</v>
      </c>
      <c s="18" t="s">
        <v>45</v>
      </c>
      <c s="24" t="s">
        <v>3574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3575</v>
      </c>
    </row>
    <row r="17" spans="1:5" ht="12.75">
      <c r="A17" s="30" t="s">
        <v>44</v>
      </c>
      <c r="E17" s="31" t="s">
        <v>3576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3577</v>
      </c>
      <c s="18" t="s">
        <v>45</v>
      </c>
      <c s="24" t="s">
        <v>3578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3579</v>
      </c>
    </row>
    <row r="21" spans="1:5" ht="25.5">
      <c r="A21" s="30" t="s">
        <v>44</v>
      </c>
      <c r="E21" s="31" t="s">
        <v>3580</v>
      </c>
    </row>
    <row r="22" spans="1:5" ht="25.5">
      <c r="A22" t="s">
        <v>46</v>
      </c>
      <c r="E22" s="29" t="s">
        <v>3581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3582</v>
      </c>
    </row>
    <row r="25" spans="1:5" ht="38.25">
      <c r="A25" s="30" t="s">
        <v>44</v>
      </c>
      <c r="E25" s="31" t="s">
        <v>3583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3584</v>
      </c>
      <c s="18" t="s">
        <v>45</v>
      </c>
      <c s="24" t="s">
        <v>3585</v>
      </c>
      <c s="25" t="s">
        <v>179</v>
      </c>
      <c s="26">
        <v>1.649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3586</v>
      </c>
    </row>
    <row r="30" spans="1:5" ht="25.5">
      <c r="A30" s="30" t="s">
        <v>44</v>
      </c>
      <c r="E30" s="31" t="s">
        <v>3587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3588</v>
      </c>
      <c s="18" t="s">
        <v>45</v>
      </c>
      <c s="24" t="s">
        <v>3589</v>
      </c>
      <c s="25" t="s">
        <v>179</v>
      </c>
      <c s="26">
        <v>4.239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3590</v>
      </c>
    </row>
    <row r="34" spans="1:5" ht="25.5">
      <c r="A34" s="30" t="s">
        <v>44</v>
      </c>
      <c r="E34" s="31" t="s">
        <v>3591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3592</v>
      </c>
      <c s="18" t="s">
        <v>53</v>
      </c>
      <c s="24" t="s">
        <v>3593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3594</v>
      </c>
    </row>
    <row r="39" spans="1:5" ht="25.5">
      <c r="A39" s="30" t="s">
        <v>44</v>
      </c>
      <c r="E39" s="31" t="s">
        <v>3595</v>
      </c>
    </row>
    <row r="40" spans="1:5" ht="409.5">
      <c r="A40" t="s">
        <v>46</v>
      </c>
      <c r="E40" s="29" t="s">
        <v>3596</v>
      </c>
    </row>
    <row r="41" spans="1:16" ht="12.75">
      <c r="A41" s="18" t="s">
        <v>37</v>
      </c>
      <c s="23" t="s">
        <v>67</v>
      </c>
      <c s="23" t="s">
        <v>3592</v>
      </c>
      <c s="18" t="s">
        <v>57</v>
      </c>
      <c s="24" t="s">
        <v>3593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3597</v>
      </c>
    </row>
    <row r="43" spans="1:5" ht="25.5">
      <c r="A43" s="30" t="s">
        <v>44</v>
      </c>
      <c r="E43" s="31" t="s">
        <v>3598</v>
      </c>
    </row>
    <row r="44" spans="1:5" ht="306">
      <c r="A44" t="s">
        <v>46</v>
      </c>
      <c r="E44" s="29" t="s">
        <v>3599</v>
      </c>
    </row>
    <row r="45" spans="1:16" ht="12.75">
      <c r="A45" s="18" t="s">
        <v>37</v>
      </c>
      <c s="23" t="s">
        <v>32</v>
      </c>
      <c s="23" t="s">
        <v>3600</v>
      </c>
      <c s="18" t="s">
        <v>45</v>
      </c>
      <c s="24" t="s">
        <v>3601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3602</v>
      </c>
    </row>
    <row r="47" spans="1:5" ht="25.5">
      <c r="A47" s="30" t="s">
        <v>44</v>
      </c>
      <c r="E47" s="31" t="s">
        <v>3603</v>
      </c>
    </row>
    <row r="48" spans="1:5" ht="229.5">
      <c r="A48" t="s">
        <v>46</v>
      </c>
      <c r="E48" s="29" t="s">
        <v>1617</v>
      </c>
    </row>
    <row r="49" spans="1:16" ht="12.75">
      <c r="A49" s="18" t="s">
        <v>37</v>
      </c>
      <c s="23" t="s">
        <v>34</v>
      </c>
      <c s="23" t="s">
        <v>3604</v>
      </c>
      <c s="18" t="s">
        <v>45</v>
      </c>
      <c s="24" t="s">
        <v>3605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3606</v>
      </c>
    </row>
    <row r="51" spans="1:5" ht="25.5">
      <c r="A51" s="30" t="s">
        <v>44</v>
      </c>
      <c r="E51" s="31" t="s">
        <v>3607</v>
      </c>
    </row>
    <row r="52" spans="1:5" ht="409.5">
      <c r="A52" t="s">
        <v>46</v>
      </c>
      <c r="E52" s="29" t="s">
        <v>3608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3609</v>
      </c>
      <c s="18" t="s">
        <v>45</v>
      </c>
      <c s="24" t="s">
        <v>3610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3611</v>
      </c>
    </row>
    <row r="56" spans="1:5" ht="25.5">
      <c r="A56" s="30" t="s">
        <v>44</v>
      </c>
      <c r="E56" s="31" t="s">
        <v>3612</v>
      </c>
    </row>
    <row r="57" spans="1:5" ht="267.75">
      <c r="A57" t="s">
        <v>46</v>
      </c>
      <c r="E57" s="29" t="s">
        <v>3613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3614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3568</v>
      </c>
      <c s="1"/>
      <c s="10" t="s">
        <v>3569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3614</v>
      </c>
      <c s="5"/>
      <c s="14" t="s">
        <v>3615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1441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3616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3573</v>
      </c>
      <c s="18" t="s">
        <v>45</v>
      </c>
      <c s="24" t="s">
        <v>3574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3617</v>
      </c>
    </row>
    <row r="17" spans="1:5" ht="12.75">
      <c r="A17" s="30" t="s">
        <v>44</v>
      </c>
      <c r="E17" s="31" t="s">
        <v>3618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3577</v>
      </c>
      <c s="18" t="s">
        <v>45</v>
      </c>
      <c s="24" t="s">
        <v>3578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3619</v>
      </c>
    </row>
    <row r="21" spans="1:5" ht="25.5">
      <c r="A21" s="30" t="s">
        <v>44</v>
      </c>
      <c r="E21" s="31" t="s">
        <v>3620</v>
      </c>
    </row>
    <row r="22" spans="1:5" ht="25.5">
      <c r="A22" t="s">
        <v>46</v>
      </c>
      <c r="E22" s="29" t="s">
        <v>3581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3621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3622</v>
      </c>
    </row>
    <row r="29" spans="1:5" ht="12.75">
      <c r="A29" s="30" t="s">
        <v>44</v>
      </c>
      <c r="E29" s="31" t="s">
        <v>3623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1037</v>
      </c>
      <c s="18" t="s">
        <v>45</v>
      </c>
      <c s="24" t="s">
        <v>1038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3624</v>
      </c>
    </row>
    <row r="34" spans="1:5" ht="25.5">
      <c r="A34" t="s">
        <v>46</v>
      </c>
      <c r="E34" s="29" t="s">
        <v>1040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3625</v>
      </c>
    </row>
    <row r="38" spans="1:5" ht="25.5">
      <c r="A38" t="s">
        <v>46</v>
      </c>
      <c r="E38" s="29" t="s">
        <v>3626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3625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3584</v>
      </c>
      <c s="18" t="s">
        <v>45</v>
      </c>
      <c s="24" t="s">
        <v>3585</v>
      </c>
      <c s="25" t="s">
        <v>179</v>
      </c>
      <c s="26">
        <v>3.847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3586</v>
      </c>
    </row>
    <row r="46" spans="1:5" ht="25.5">
      <c r="A46" s="30" t="s">
        <v>44</v>
      </c>
      <c r="E46" s="31" t="s">
        <v>3627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3588</v>
      </c>
      <c s="18" t="s">
        <v>45</v>
      </c>
      <c s="24" t="s">
        <v>3589</v>
      </c>
      <c s="25" t="s">
        <v>179</v>
      </c>
      <c s="26">
        <v>9.891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3590</v>
      </c>
    </row>
    <row r="50" spans="1:5" ht="25.5">
      <c r="A50" s="30" t="s">
        <v>44</v>
      </c>
      <c r="E50" s="31" t="s">
        <v>3628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3592</v>
      </c>
      <c s="18" t="s">
        <v>45</v>
      </c>
      <c s="24" t="s">
        <v>3593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3629</v>
      </c>
    </row>
    <row r="55" spans="1:5" ht="63.75">
      <c r="A55" s="30" t="s">
        <v>44</v>
      </c>
      <c r="E55" s="31" t="s">
        <v>3630</v>
      </c>
    </row>
    <row r="56" spans="1:5" ht="409.5">
      <c r="A56" t="s">
        <v>46</v>
      </c>
      <c r="E56" s="29" t="s">
        <v>3596</v>
      </c>
    </row>
    <row r="57" spans="1:16" ht="12.75">
      <c r="A57" s="18" t="s">
        <v>37</v>
      </c>
      <c s="23" t="s">
        <v>79</v>
      </c>
      <c s="23" t="s">
        <v>3600</v>
      </c>
      <c s="18" t="s">
        <v>45</v>
      </c>
      <c s="24" t="s">
        <v>3601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3602</v>
      </c>
    </row>
    <row r="59" spans="1:5" ht="25.5">
      <c r="A59" s="30" t="s">
        <v>44</v>
      </c>
      <c r="E59" s="31" t="s">
        <v>3631</v>
      </c>
    </row>
    <row r="60" spans="1:5" ht="229.5">
      <c r="A60" t="s">
        <v>46</v>
      </c>
      <c r="E60" s="29" t="s">
        <v>1617</v>
      </c>
    </row>
    <row r="61" spans="1:16" ht="12.75">
      <c r="A61" s="18" t="s">
        <v>37</v>
      </c>
      <c s="23" t="s">
        <v>84</v>
      </c>
      <c s="23" t="s">
        <v>3604</v>
      </c>
      <c s="18" t="s">
        <v>45</v>
      </c>
      <c s="24" t="s">
        <v>3605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3632</v>
      </c>
    </row>
    <row r="63" spans="1:5" ht="51">
      <c r="A63" s="30" t="s">
        <v>44</v>
      </c>
      <c r="E63" s="31" t="s">
        <v>3633</v>
      </c>
    </row>
    <row r="64" spans="1:5" ht="409.5">
      <c r="A64" t="s">
        <v>46</v>
      </c>
      <c r="E64" s="29" t="s">
        <v>3608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3609</v>
      </c>
      <c s="18" t="s">
        <v>45</v>
      </c>
      <c s="24" t="s">
        <v>3610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3611</v>
      </c>
    </row>
    <row r="68" spans="1:5" ht="25.5">
      <c r="A68" s="30" t="s">
        <v>44</v>
      </c>
      <c r="E68" s="31" t="s">
        <v>3634</v>
      </c>
    </row>
    <row r="69" spans="1:5" ht="267.75">
      <c r="A69" t="s">
        <v>46</v>
      </c>
      <c r="E69" s="29" t="s">
        <v>3613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3635</v>
      </c>
      <c s="1"/>
      <c s="10" t="s">
        <v>3636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3636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869</v>
      </c>
    </row>
    <row r="12" spans="1:5" ht="12.75">
      <c r="A12" s="30" t="s">
        <v>44</v>
      </c>
      <c r="E12" s="31" t="s">
        <v>3637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3638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3639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3640</v>
      </c>
      <c s="18" t="s">
        <v>45</v>
      </c>
      <c s="24" t="s">
        <v>3641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3642</v>
      </c>
    </row>
    <row r="26" spans="1:5" ht="12.75">
      <c r="A26" s="30" t="s">
        <v>44</v>
      </c>
      <c r="E26" s="31" t="s">
        <v>3643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3644</v>
      </c>
      <c s="18" t="s">
        <v>45</v>
      </c>
      <c s="24" t="s">
        <v>3645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3646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3647</v>
      </c>
      <c s="18" t="s">
        <v>45</v>
      </c>
      <c s="24" t="s">
        <v>3648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3649</v>
      </c>
    </row>
    <row r="34" spans="1:5" ht="191.25">
      <c r="A34" s="30" t="s">
        <v>44</v>
      </c>
      <c r="E34" s="31" t="s">
        <v>3650</v>
      </c>
    </row>
    <row r="35" spans="1:5" ht="267.75">
      <c r="A35" t="s">
        <v>46</v>
      </c>
      <c r="E35" s="29" t="s">
        <v>1540</v>
      </c>
    </row>
    <row r="36" spans="1:16" ht="12.75">
      <c r="A36" s="18" t="s">
        <v>37</v>
      </c>
      <c s="23" t="s">
        <v>64</v>
      </c>
      <c s="23" t="s">
        <v>3651</v>
      </c>
      <c s="18" t="s">
        <v>45</v>
      </c>
      <c s="24" t="s">
        <v>3652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3653</v>
      </c>
    </row>
    <row r="38" spans="1:5" ht="178.5">
      <c r="A38" s="30" t="s">
        <v>44</v>
      </c>
      <c r="E38" s="31" t="s">
        <v>3654</v>
      </c>
    </row>
    <row r="39" spans="1:5" ht="38.25">
      <c r="A39" t="s">
        <v>46</v>
      </c>
      <c r="E39" s="29" t="s">
        <v>3655</v>
      </c>
    </row>
    <row r="40" spans="1:16" ht="12.75">
      <c r="A40" s="18" t="s">
        <v>37</v>
      </c>
      <c s="23" t="s">
        <v>67</v>
      </c>
      <c s="23" t="s">
        <v>3656</v>
      </c>
      <c s="18" t="s">
        <v>45</v>
      </c>
      <c s="24" t="s">
        <v>3657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3658</v>
      </c>
    </row>
    <row r="42" spans="1:5" ht="153">
      <c r="A42" s="30" t="s">
        <v>44</v>
      </c>
      <c r="E42" s="31" t="s">
        <v>3659</v>
      </c>
    </row>
    <row r="43" spans="1:5" ht="38.25">
      <c r="A43" t="s">
        <v>46</v>
      </c>
      <c r="E43" s="29" t="s">
        <v>3660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2148</v>
      </c>
      <c s="18" t="s">
        <v>45</v>
      </c>
      <c s="24" t="s">
        <v>2149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3661</v>
      </c>
    </row>
    <row r="47" spans="1:5" ht="140.25">
      <c r="A47" s="30" t="s">
        <v>44</v>
      </c>
      <c r="E47" s="31" t="s">
        <v>3662</v>
      </c>
    </row>
    <row r="48" spans="1:5" ht="102">
      <c r="A48" t="s">
        <v>46</v>
      </c>
      <c r="E48" s="29" t="s">
        <v>3663</v>
      </c>
    </row>
    <row r="49" spans="1:16" ht="12.75">
      <c r="A49" s="18" t="s">
        <v>37</v>
      </c>
      <c s="23" t="s">
        <v>34</v>
      </c>
      <c s="23" t="s">
        <v>3664</v>
      </c>
      <c s="18" t="s">
        <v>45</v>
      </c>
      <c s="24" t="s">
        <v>3665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3666</v>
      </c>
    </row>
    <row r="51" spans="1:5" ht="12.75">
      <c r="A51" s="30" t="s">
        <v>44</v>
      </c>
      <c r="E51" s="31" t="s">
        <v>3667</v>
      </c>
    </row>
    <row r="52" spans="1:5" ht="102">
      <c r="A52" t="s">
        <v>46</v>
      </c>
      <c r="E52" s="29" t="s">
        <v>3663</v>
      </c>
    </row>
    <row r="53" spans="1:16" ht="12.75">
      <c r="A53" s="18" t="s">
        <v>37</v>
      </c>
      <c s="23" t="s">
        <v>74</v>
      </c>
      <c s="23" t="s">
        <v>3668</v>
      </c>
      <c s="18" t="s">
        <v>53</v>
      </c>
      <c s="24" t="s">
        <v>3669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3670</v>
      </c>
    </row>
    <row r="55" spans="1:5" ht="76.5">
      <c r="A55" s="30" t="s">
        <v>44</v>
      </c>
      <c r="E55" s="31" t="s">
        <v>3671</v>
      </c>
    </row>
    <row r="56" spans="1:5" ht="89.25">
      <c r="A56" t="s">
        <v>46</v>
      </c>
      <c r="E56" s="29" t="s">
        <v>3672</v>
      </c>
    </row>
    <row r="57" spans="1:16" ht="12.75">
      <c r="A57" s="18" t="s">
        <v>37</v>
      </c>
      <c s="23" t="s">
        <v>79</v>
      </c>
      <c s="23" t="s">
        <v>3668</v>
      </c>
      <c s="18" t="s">
        <v>57</v>
      </c>
      <c s="24" t="s">
        <v>3669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3673</v>
      </c>
    </row>
    <row r="59" spans="1:5" ht="38.25">
      <c r="A59" s="30" t="s">
        <v>44</v>
      </c>
      <c r="E59" s="31" t="s">
        <v>3674</v>
      </c>
    </row>
    <row r="60" spans="1:5" ht="89.25">
      <c r="A60" t="s">
        <v>46</v>
      </c>
      <c r="E60" s="29" t="s">
        <v>3672</v>
      </c>
    </row>
    <row r="61" spans="1:16" ht="12.75">
      <c r="A61" s="18" t="s">
        <v>37</v>
      </c>
      <c s="23" t="s">
        <v>84</v>
      </c>
      <c s="23" t="s">
        <v>3668</v>
      </c>
      <c s="18" t="s">
        <v>65</v>
      </c>
      <c s="24" t="s">
        <v>3669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3675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3672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2362</v>
      </c>
      <c s="18" t="s">
        <v>45</v>
      </c>
      <c s="24" t="s">
        <v>2363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3676</v>
      </c>
    </row>
    <row r="68" spans="1:5" ht="191.25">
      <c r="A68" s="30" t="s">
        <v>44</v>
      </c>
      <c r="E68" s="31" t="s">
        <v>3677</v>
      </c>
    </row>
    <row r="69" spans="1:5" ht="51">
      <c r="A69" t="s">
        <v>46</v>
      </c>
      <c r="E69" s="29" t="s">
        <v>2365</v>
      </c>
    </row>
    <row r="70" spans="1:16" ht="12.75">
      <c r="A70" s="18" t="s">
        <v>37</v>
      </c>
      <c s="23" t="s">
        <v>93</v>
      </c>
      <c s="23" t="s">
        <v>2366</v>
      </c>
      <c s="18" t="s">
        <v>45</v>
      </c>
      <c s="24" t="s">
        <v>2367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3678</v>
      </c>
    </row>
    <row r="73" spans="1:5" ht="25.5">
      <c r="A73" t="s">
        <v>46</v>
      </c>
      <c r="E73" s="29" t="s">
        <v>2369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3679</v>
      </c>
    </row>
    <row r="76" spans="1:5" ht="12.75">
      <c r="A76" s="30" t="s">
        <v>44</v>
      </c>
      <c r="E76" s="31" t="s">
        <v>3680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3681</v>
      </c>
      <c s="18" t="s">
        <v>53</v>
      </c>
      <c s="24" t="s">
        <v>3682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3683</v>
      </c>
    </row>
    <row r="80" spans="1:5" ht="204">
      <c r="A80" s="30" t="s">
        <v>44</v>
      </c>
      <c r="E80" s="31" t="s">
        <v>3684</v>
      </c>
    </row>
    <row r="81" spans="1:5" ht="89.25">
      <c r="A81" t="s">
        <v>46</v>
      </c>
      <c r="E81" s="29" t="s">
        <v>3685</v>
      </c>
    </row>
    <row r="82" spans="1:16" ht="12.75">
      <c r="A82" s="18" t="s">
        <v>37</v>
      </c>
      <c s="23" t="s">
        <v>107</v>
      </c>
      <c s="23" t="s">
        <v>3681</v>
      </c>
      <c s="18" t="s">
        <v>57</v>
      </c>
      <c s="24" t="s">
        <v>3682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3686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3687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0+O9+O18+O27+O36+O77+O94+O243+O324+O381+O426+O431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0+I9+I18+I27+I36+I77+I94+I243+I324+I381+I426+I431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3688</v>
      </c>
      <c s="1"/>
      <c s="10" t="s">
        <v>3689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3689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34</v>
      </c>
      <c s="19"/>
      <c s="21" t="s">
        <v>3690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37</v>
      </c>
      <c s="23" t="s">
        <v>543</v>
      </c>
      <c s="23" t="s">
        <v>324</v>
      </c>
      <c s="18" t="s">
        <v>45</v>
      </c>
      <c s="24" t="s">
        <v>3691</v>
      </c>
      <c s="25" t="s">
        <v>3692</v>
      </c>
      <c s="26">
        <v>180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  <row r="14" spans="1:16" ht="12.75">
      <c r="A14" s="18" t="s">
        <v>37</v>
      </c>
      <c s="23" t="s">
        <v>548</v>
      </c>
      <c s="23" t="s">
        <v>329</v>
      </c>
      <c s="18" t="s">
        <v>45</v>
      </c>
      <c s="24" t="s">
        <v>3693</v>
      </c>
      <c s="25" t="s">
        <v>3692</v>
      </c>
      <c s="26">
        <v>150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45</v>
      </c>
    </row>
    <row r="18" spans="1:18" ht="12.75" customHeight="1">
      <c r="A18" s="5" t="s">
        <v>35</v>
      </c>
      <c s="5"/>
      <c s="35" t="s">
        <v>74</v>
      </c>
      <c s="5"/>
      <c s="21" t="s">
        <v>3694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37</v>
      </c>
      <c s="23" t="s">
        <v>553</v>
      </c>
      <c s="23" t="s">
        <v>333</v>
      </c>
      <c s="18" t="s">
        <v>45</v>
      </c>
      <c s="24" t="s">
        <v>3695</v>
      </c>
      <c s="25" t="s">
        <v>3696</v>
      </c>
      <c s="26">
        <v>43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45</v>
      </c>
    </row>
    <row r="22" spans="1:5" ht="12.75">
      <c r="A22" t="s">
        <v>46</v>
      </c>
      <c r="E22" s="29" t="s">
        <v>45</v>
      </c>
    </row>
    <row r="23" spans="1:16" ht="12.75">
      <c r="A23" s="18" t="s">
        <v>37</v>
      </c>
      <c s="23" t="s">
        <v>561</v>
      </c>
      <c s="23" t="s">
        <v>337</v>
      </c>
      <c s="18" t="s">
        <v>45</v>
      </c>
      <c s="24" t="s">
        <v>3697</v>
      </c>
      <c s="25" t="s">
        <v>50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12.75">
      <c r="A25" s="30" t="s">
        <v>44</v>
      </c>
      <c r="E25" s="31" t="s">
        <v>45</v>
      </c>
    </row>
    <row r="26" spans="1:5" ht="12.75">
      <c r="A26" t="s">
        <v>46</v>
      </c>
      <c r="E26" s="29" t="s">
        <v>45</v>
      </c>
    </row>
    <row r="27" spans="1:18" ht="12.75" customHeight="1">
      <c r="A27" s="5" t="s">
        <v>35</v>
      </c>
      <c s="5"/>
      <c s="35" t="s">
        <v>79</v>
      </c>
      <c s="5"/>
      <c s="21" t="s">
        <v>3698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590</v>
      </c>
      <c s="23" t="s">
        <v>39</v>
      </c>
      <c s="18" t="s">
        <v>45</v>
      </c>
      <c s="24" t="s">
        <v>3699</v>
      </c>
      <c s="25" t="s">
        <v>3700</v>
      </c>
      <c s="26">
        <v>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2.75">
      <c r="A30" s="30" t="s">
        <v>44</v>
      </c>
      <c r="E30" s="31" t="s">
        <v>45</v>
      </c>
    </row>
    <row r="31" spans="1:5" ht="12.75">
      <c r="A31" t="s">
        <v>46</v>
      </c>
      <c r="E31" s="29" t="s">
        <v>45</v>
      </c>
    </row>
    <row r="32" spans="1:16" ht="12.75">
      <c r="A32" s="18" t="s">
        <v>37</v>
      </c>
      <c s="23" t="s">
        <v>596</v>
      </c>
      <c s="23" t="s">
        <v>39</v>
      </c>
      <c s="18" t="s">
        <v>18</v>
      </c>
      <c s="24" t="s">
        <v>3701</v>
      </c>
      <c s="25" t="s">
        <v>3700</v>
      </c>
      <c s="26">
        <v>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45</v>
      </c>
    </row>
    <row r="34" spans="1:5" ht="12.75">
      <c r="A34" s="30" t="s">
        <v>44</v>
      </c>
      <c r="E34" s="31" t="s">
        <v>45</v>
      </c>
    </row>
    <row r="35" spans="1:5" ht="12.75">
      <c r="A35" t="s">
        <v>46</v>
      </c>
      <c r="E35" s="29" t="s">
        <v>45</v>
      </c>
    </row>
    <row r="36" spans="1:18" ht="12.75" customHeight="1">
      <c r="A36" s="5" t="s">
        <v>35</v>
      </c>
      <c s="5"/>
      <c s="35" t="s">
        <v>17</v>
      </c>
      <c s="5"/>
      <c s="21" t="s">
        <v>3702</v>
      </c>
      <c s="5"/>
      <c s="5"/>
      <c s="5"/>
      <c s="36">
        <f>0+Q36</f>
      </c>
      <c r="O36">
        <f>0+R36</f>
      </c>
      <c r="Q36">
        <f>0+I37+I41+I45+I49+I53+I57+I61+I65+I69+I73</f>
      </c>
      <c>
        <f>0+O37+O41+O45+O49+O53+O57+O61+O65+O69+O73</f>
      </c>
    </row>
    <row r="37" spans="1:16" ht="12.75">
      <c r="A37" s="18" t="s">
        <v>37</v>
      </c>
      <c s="23" t="s">
        <v>18</v>
      </c>
      <c s="23" t="s">
        <v>18</v>
      </c>
      <c s="18" t="s">
        <v>45</v>
      </c>
      <c s="24" t="s">
        <v>3703</v>
      </c>
      <c s="25" t="s">
        <v>3704</v>
      </c>
      <c s="26">
        <v>63.17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12.75">
      <c r="A39" s="30" t="s">
        <v>44</v>
      </c>
      <c r="E39" s="31" t="s">
        <v>45</v>
      </c>
    </row>
    <row r="40" spans="1:5" ht="12.75">
      <c r="A40" t="s">
        <v>46</v>
      </c>
      <c r="E40" s="29" t="s">
        <v>45</v>
      </c>
    </row>
    <row r="41" spans="1:16" ht="12.75">
      <c r="A41" s="18" t="s">
        <v>37</v>
      </c>
      <c s="23" t="s">
        <v>115</v>
      </c>
      <c s="23" t="s">
        <v>3705</v>
      </c>
      <c s="18" t="s">
        <v>45</v>
      </c>
      <c s="24" t="s">
        <v>3706</v>
      </c>
      <c s="25" t="s">
        <v>165</v>
      </c>
      <c s="26">
        <v>1546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12.75">
      <c r="A43" s="30" t="s">
        <v>44</v>
      </c>
      <c r="E43" s="31" t="s">
        <v>45</v>
      </c>
    </row>
    <row r="44" spans="1:5" ht="12.75">
      <c r="A44" t="s">
        <v>46</v>
      </c>
      <c r="E44" s="29" t="s">
        <v>45</v>
      </c>
    </row>
    <row r="45" spans="1:16" ht="12.75">
      <c r="A45" s="18" t="s">
        <v>37</v>
      </c>
      <c s="23" t="s">
        <v>120</v>
      </c>
      <c s="23" t="s">
        <v>3707</v>
      </c>
      <c s="18" t="s">
        <v>45</v>
      </c>
      <c s="24" t="s">
        <v>3708</v>
      </c>
      <c s="25" t="s">
        <v>165</v>
      </c>
      <c s="26">
        <v>57724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45</v>
      </c>
    </row>
    <row r="47" spans="1:5" ht="12.75">
      <c r="A47" s="30" t="s">
        <v>44</v>
      </c>
      <c r="E47" s="31" t="s">
        <v>45</v>
      </c>
    </row>
    <row r="48" spans="1:5" ht="12.75">
      <c r="A48" t="s">
        <v>46</v>
      </c>
      <c r="E48" s="29" t="s">
        <v>45</v>
      </c>
    </row>
    <row r="49" spans="1:16" ht="12.75">
      <c r="A49" s="18" t="s">
        <v>37</v>
      </c>
      <c s="23" t="s">
        <v>125</v>
      </c>
      <c s="23" t="s">
        <v>3709</v>
      </c>
      <c s="18" t="s">
        <v>45</v>
      </c>
      <c s="24" t="s">
        <v>3710</v>
      </c>
      <c s="25" t="s">
        <v>165</v>
      </c>
      <c s="26">
        <v>3092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45</v>
      </c>
    </row>
    <row r="51" spans="1:5" ht="12.75">
      <c r="A51" s="30" t="s">
        <v>44</v>
      </c>
      <c r="E51" s="31" t="s">
        <v>45</v>
      </c>
    </row>
    <row r="52" spans="1:5" ht="12.75">
      <c r="A52" t="s">
        <v>46</v>
      </c>
      <c r="E52" s="29" t="s">
        <v>45</v>
      </c>
    </row>
    <row r="53" spans="1:16" ht="12.75">
      <c r="A53" s="18" t="s">
        <v>37</v>
      </c>
      <c s="23" t="s">
        <v>130</v>
      </c>
      <c s="23" t="s">
        <v>3711</v>
      </c>
      <c s="18" t="s">
        <v>45</v>
      </c>
      <c s="24" t="s">
        <v>3712</v>
      </c>
      <c s="25" t="s">
        <v>165</v>
      </c>
      <c s="26">
        <v>1546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45</v>
      </c>
    </row>
    <row r="55" spans="1:5" ht="12.75">
      <c r="A55" s="30" t="s">
        <v>44</v>
      </c>
      <c r="E55" s="31" t="s">
        <v>45</v>
      </c>
    </row>
    <row r="56" spans="1:5" ht="12.75">
      <c r="A56" t="s">
        <v>46</v>
      </c>
      <c r="E56" s="29" t="s">
        <v>45</v>
      </c>
    </row>
    <row r="57" spans="1:16" ht="12.75">
      <c r="A57" s="18" t="s">
        <v>37</v>
      </c>
      <c s="23" t="s">
        <v>135</v>
      </c>
      <c s="23" t="s">
        <v>3713</v>
      </c>
      <c s="18" t="s">
        <v>45</v>
      </c>
      <c s="24" t="s">
        <v>3714</v>
      </c>
      <c s="25" t="s">
        <v>165</v>
      </c>
      <c s="26">
        <v>123248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45</v>
      </c>
    </row>
    <row r="59" spans="1:5" ht="12.75">
      <c r="A59" s="30" t="s">
        <v>44</v>
      </c>
      <c r="E59" s="31" t="s">
        <v>45</v>
      </c>
    </row>
    <row r="60" spans="1:5" ht="12.75">
      <c r="A60" t="s">
        <v>46</v>
      </c>
      <c r="E60" s="29" t="s">
        <v>45</v>
      </c>
    </row>
    <row r="61" spans="1:16" ht="12.75">
      <c r="A61" s="18" t="s">
        <v>37</v>
      </c>
      <c s="23" t="s">
        <v>140</v>
      </c>
      <c s="23" t="s">
        <v>3715</v>
      </c>
      <c s="18" t="s">
        <v>45</v>
      </c>
      <c s="24" t="s">
        <v>3716</v>
      </c>
      <c s="25" t="s">
        <v>165</v>
      </c>
      <c s="26">
        <v>61624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45</v>
      </c>
    </row>
    <row r="64" spans="1:5" ht="12.75">
      <c r="A64" t="s">
        <v>46</v>
      </c>
      <c r="E64" s="29" t="s">
        <v>45</v>
      </c>
    </row>
    <row r="65" spans="1:16" ht="25.5">
      <c r="A65" s="18" t="s">
        <v>37</v>
      </c>
      <c s="23" t="s">
        <v>355</v>
      </c>
      <c s="23" t="s">
        <v>3717</v>
      </c>
      <c s="18" t="s">
        <v>45</v>
      </c>
      <c s="24" t="s">
        <v>3718</v>
      </c>
      <c s="25" t="s">
        <v>165</v>
      </c>
      <c s="26">
        <v>3092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45</v>
      </c>
    </row>
    <row r="68" spans="1:5" ht="12.75">
      <c r="A68" t="s">
        <v>46</v>
      </c>
      <c r="E68" s="29" t="s">
        <v>45</v>
      </c>
    </row>
    <row r="69" spans="1:16" ht="25.5">
      <c r="A69" s="18" t="s">
        <v>37</v>
      </c>
      <c s="23" t="s">
        <v>361</v>
      </c>
      <c s="23" t="s">
        <v>3719</v>
      </c>
      <c s="18" t="s">
        <v>45</v>
      </c>
      <c s="24" t="s">
        <v>3720</v>
      </c>
      <c s="25" t="s">
        <v>165</v>
      </c>
      <c s="26">
        <v>123248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12.75">
      <c r="A72" t="s">
        <v>46</v>
      </c>
      <c r="E72" s="29" t="s">
        <v>45</v>
      </c>
    </row>
    <row r="73" spans="1:16" ht="12.75">
      <c r="A73" s="18" t="s">
        <v>37</v>
      </c>
      <c s="23" t="s">
        <v>590</v>
      </c>
      <c s="23" t="s">
        <v>39</v>
      </c>
      <c s="18" t="s">
        <v>45</v>
      </c>
      <c s="24" t="s">
        <v>3721</v>
      </c>
      <c s="25" t="s">
        <v>128</v>
      </c>
      <c s="26">
        <v>24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12.75">
      <c r="A76" t="s">
        <v>46</v>
      </c>
      <c r="E76" s="29" t="s">
        <v>45</v>
      </c>
    </row>
    <row r="77" spans="1:18" ht="12.75" customHeight="1">
      <c r="A77" s="5" t="s">
        <v>35</v>
      </c>
      <c s="5"/>
      <c s="35" t="s">
        <v>16</v>
      </c>
      <c s="5"/>
      <c s="21" t="s">
        <v>3722</v>
      </c>
      <c s="5"/>
      <c s="5"/>
      <c s="5"/>
      <c s="36">
        <f>0+Q77</f>
      </c>
      <c r="O77">
        <f>0+R77</f>
      </c>
      <c r="Q77">
        <f>0+I78+I82+I86+I90</f>
      </c>
      <c>
        <f>0+O78+O82+O86+O90</f>
      </c>
    </row>
    <row r="78" spans="1:16" ht="12.75">
      <c r="A78" s="18" t="s">
        <v>37</v>
      </c>
      <c s="23" t="s">
        <v>74</v>
      </c>
      <c s="23" t="s">
        <v>3723</v>
      </c>
      <c s="18" t="s">
        <v>45</v>
      </c>
      <c s="24" t="s">
        <v>3724</v>
      </c>
      <c s="25" t="s">
        <v>165</v>
      </c>
      <c s="26">
        <v>1410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45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45</v>
      </c>
    </row>
    <row r="82" spans="1:16" ht="12.75">
      <c r="A82" s="18" t="s">
        <v>37</v>
      </c>
      <c s="23" t="s">
        <v>79</v>
      </c>
      <c s="23" t="s">
        <v>3725</v>
      </c>
      <c s="18" t="s">
        <v>45</v>
      </c>
      <c s="24" t="s">
        <v>3726</v>
      </c>
      <c s="25" t="s">
        <v>165</v>
      </c>
      <c s="26">
        <v>57370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45</v>
      </c>
    </row>
    <row r="86" spans="1:16" ht="12.75">
      <c r="A86" s="18" t="s">
        <v>37</v>
      </c>
      <c s="23" t="s">
        <v>442</v>
      </c>
      <c s="23" t="s">
        <v>3727</v>
      </c>
      <c s="18" t="s">
        <v>45</v>
      </c>
      <c s="24" t="s">
        <v>3728</v>
      </c>
      <c s="25" t="s">
        <v>165</v>
      </c>
      <c s="26">
        <v>1410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45</v>
      </c>
    </row>
    <row r="89" spans="1:5" ht="12.75">
      <c r="A89" t="s">
        <v>46</v>
      </c>
      <c r="E89" s="29" t="s">
        <v>45</v>
      </c>
    </row>
    <row r="90" spans="1:16" ht="12.75">
      <c r="A90" s="18" t="s">
        <v>37</v>
      </c>
      <c s="23" t="s">
        <v>502</v>
      </c>
      <c s="23" t="s">
        <v>17</v>
      </c>
      <c s="18" t="s">
        <v>45</v>
      </c>
      <c s="24" t="s">
        <v>3729</v>
      </c>
      <c s="25" t="s">
        <v>678</v>
      </c>
      <c s="26">
        <v>881.7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45</v>
      </c>
    </row>
    <row r="92" spans="1:5" ht="12.75">
      <c r="A92" s="30" t="s">
        <v>44</v>
      </c>
      <c r="E92" s="31" t="s">
        <v>45</v>
      </c>
    </row>
    <row r="93" spans="1:5" ht="12.75">
      <c r="A93" t="s">
        <v>46</v>
      </c>
      <c r="E93" s="29" t="s">
        <v>45</v>
      </c>
    </row>
    <row r="94" spans="1:18" ht="12.75" customHeight="1">
      <c r="A94" s="5" t="s">
        <v>35</v>
      </c>
      <c s="5"/>
      <c s="35" t="s">
        <v>25</v>
      </c>
      <c s="5"/>
      <c s="21" t="s">
        <v>3730</v>
      </c>
      <c s="5"/>
      <c s="5"/>
      <c s="5"/>
      <c s="36">
        <f>0+Q94</f>
      </c>
      <c r="O94">
        <f>0+R94</f>
      </c>
      <c r="Q94">
        <f>0+I95+I99+I103+I107+I111+I115+I119+I123+I127+I131+I135+I139+I143+I147+I151+I155+I159+I163+I167+I171+I175+I179+I183+I187+I191+I195+I199+I203+I207+I211+I215+I219+I223+I227+I231+I235+I239</f>
      </c>
      <c>
        <f>0+O95+O99+O103+O107+O111+O115+O119+O123+O127+O131+O135+O139+O143+O147+O151+O155+O159+O163+O167+O171+O175+O179+O183+O187+O191+O195+O199+O203+O207+O211+O215+O219+O223+O227+O231+O235+O239</f>
      </c>
    </row>
    <row r="95" spans="1:16" ht="12.75">
      <c r="A95" s="18" t="s">
        <v>37</v>
      </c>
      <c s="23" t="s">
        <v>17</v>
      </c>
      <c s="23" t="s">
        <v>34</v>
      </c>
      <c s="18" t="s">
        <v>45</v>
      </c>
      <c s="24" t="s">
        <v>3731</v>
      </c>
      <c s="25" t="s">
        <v>3732</v>
      </c>
      <c s="26">
        <v>860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45</v>
      </c>
    </row>
    <row r="98" spans="1:5" ht="12.75">
      <c r="A98" t="s">
        <v>46</v>
      </c>
      <c r="E98" s="29" t="s">
        <v>45</v>
      </c>
    </row>
    <row r="99" spans="1:16" ht="12.75">
      <c r="A99" s="18" t="s">
        <v>37</v>
      </c>
      <c s="23" t="s">
        <v>16</v>
      </c>
      <c s="23" t="s">
        <v>74</v>
      </c>
      <c s="18" t="s">
        <v>45</v>
      </c>
      <c s="24" t="s">
        <v>3733</v>
      </c>
      <c s="25" t="s">
        <v>678</v>
      </c>
      <c s="26">
        <v>2.064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45</v>
      </c>
    </row>
    <row r="102" spans="1:5" ht="12.75">
      <c r="A102" t="s">
        <v>46</v>
      </c>
      <c r="E102" s="29" t="s">
        <v>45</v>
      </c>
    </row>
    <row r="103" spans="1:16" ht="12.75">
      <c r="A103" s="18" t="s">
        <v>37</v>
      </c>
      <c s="23" t="s">
        <v>25</v>
      </c>
      <c s="23" t="s">
        <v>79</v>
      </c>
      <c s="18" t="s">
        <v>45</v>
      </c>
      <c s="24" t="s">
        <v>3734</v>
      </c>
      <c s="25" t="s">
        <v>179</v>
      </c>
      <c s="26">
        <v>23.04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12.75">
      <c r="A105" s="30" t="s">
        <v>44</v>
      </c>
      <c r="E105" s="31" t="s">
        <v>45</v>
      </c>
    </row>
    <row r="106" spans="1:5" ht="12.75">
      <c r="A106" t="s">
        <v>46</v>
      </c>
      <c r="E106" s="29" t="s">
        <v>45</v>
      </c>
    </row>
    <row r="107" spans="1:16" ht="12.75">
      <c r="A107" s="18" t="s">
        <v>37</v>
      </c>
      <c s="23" t="s">
        <v>27</v>
      </c>
      <c s="23" t="s">
        <v>84</v>
      </c>
      <c s="18" t="s">
        <v>45</v>
      </c>
      <c s="24" t="s">
        <v>3735</v>
      </c>
      <c s="25" t="s">
        <v>3704</v>
      </c>
      <c s="26">
        <v>68800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45</v>
      </c>
    </row>
    <row r="110" spans="1:5" ht="12.75">
      <c r="A110" t="s">
        <v>46</v>
      </c>
      <c r="E110" s="29" t="s">
        <v>45</v>
      </c>
    </row>
    <row r="111" spans="1:16" ht="12.75">
      <c r="A111" s="18" t="s">
        <v>37</v>
      </c>
      <c s="23" t="s">
        <v>29</v>
      </c>
      <c s="23" t="s">
        <v>86</v>
      </c>
      <c s="18" t="s">
        <v>45</v>
      </c>
      <c s="24" t="s">
        <v>3736</v>
      </c>
      <c s="25" t="s">
        <v>3704</v>
      </c>
      <c s="26">
        <v>68800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45</v>
      </c>
    </row>
    <row r="114" spans="1:5" ht="12.75">
      <c r="A114" t="s">
        <v>46</v>
      </c>
      <c r="E114" s="29" t="s">
        <v>45</v>
      </c>
    </row>
    <row r="115" spans="1:16" ht="25.5">
      <c r="A115" s="18" t="s">
        <v>37</v>
      </c>
      <c s="23" t="s">
        <v>84</v>
      </c>
      <c s="23" t="s">
        <v>3737</v>
      </c>
      <c s="18" t="s">
        <v>45</v>
      </c>
      <c s="24" t="s">
        <v>3738</v>
      </c>
      <c s="25" t="s">
        <v>96</v>
      </c>
      <c s="26">
        <v>53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45</v>
      </c>
    </row>
    <row r="118" spans="1:5" ht="12.75">
      <c r="A118" t="s">
        <v>46</v>
      </c>
      <c r="E118" s="29" t="s">
        <v>45</v>
      </c>
    </row>
    <row r="119" spans="1:16" ht="25.5">
      <c r="A119" s="18" t="s">
        <v>37</v>
      </c>
      <c s="23" t="s">
        <v>86</v>
      </c>
      <c s="23" t="s">
        <v>3739</v>
      </c>
      <c s="18" t="s">
        <v>45</v>
      </c>
      <c s="24" t="s">
        <v>3740</v>
      </c>
      <c s="25" t="s">
        <v>96</v>
      </c>
      <c s="26">
        <v>291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45</v>
      </c>
    </row>
    <row r="122" spans="1:5" ht="12.75">
      <c r="A122" t="s">
        <v>46</v>
      </c>
      <c r="E122" s="29" t="s">
        <v>45</v>
      </c>
    </row>
    <row r="123" spans="1:16" ht="12.75">
      <c r="A123" s="18" t="s">
        <v>37</v>
      </c>
      <c s="23" t="s">
        <v>324</v>
      </c>
      <c s="23" t="s">
        <v>3741</v>
      </c>
      <c s="18" t="s">
        <v>45</v>
      </c>
      <c s="24" t="s">
        <v>3742</v>
      </c>
      <c s="25" t="s">
        <v>96</v>
      </c>
      <c s="26">
        <v>53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45</v>
      </c>
    </row>
    <row r="126" spans="1:5" ht="12.75">
      <c r="A126" t="s">
        <v>46</v>
      </c>
      <c r="E126" s="29" t="s">
        <v>45</v>
      </c>
    </row>
    <row r="127" spans="1:16" ht="12.75">
      <c r="A127" s="18" t="s">
        <v>37</v>
      </c>
      <c s="23" t="s">
        <v>333</v>
      </c>
      <c s="23" t="s">
        <v>3743</v>
      </c>
      <c s="18" t="s">
        <v>45</v>
      </c>
      <c s="24" t="s">
        <v>3744</v>
      </c>
      <c s="25" t="s">
        <v>96</v>
      </c>
      <c s="26">
        <v>291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45</v>
      </c>
    </row>
    <row r="129" spans="1:5" ht="12.75">
      <c r="A129" s="30" t="s">
        <v>44</v>
      </c>
      <c r="E129" s="31" t="s">
        <v>45</v>
      </c>
    </row>
    <row r="130" spans="1:5" ht="12.75">
      <c r="A130" t="s">
        <v>46</v>
      </c>
      <c r="E130" s="29" t="s">
        <v>45</v>
      </c>
    </row>
    <row r="131" spans="1:16" ht="12.75">
      <c r="A131" s="18" t="s">
        <v>37</v>
      </c>
      <c s="23" t="s">
        <v>337</v>
      </c>
      <c s="23" t="s">
        <v>3745</v>
      </c>
      <c s="18" t="s">
        <v>45</v>
      </c>
      <c s="24" t="s">
        <v>3746</v>
      </c>
      <c s="25" t="s">
        <v>96</v>
      </c>
      <c s="26">
        <v>344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42</v>
      </c>
      <c r="E132" s="29" t="s">
        <v>45</v>
      </c>
    </row>
    <row r="133" spans="1:5" ht="12.75">
      <c r="A133" s="30" t="s">
        <v>44</v>
      </c>
      <c r="E133" s="31" t="s">
        <v>45</v>
      </c>
    </row>
    <row r="134" spans="1:5" ht="12.75">
      <c r="A134" t="s">
        <v>46</v>
      </c>
      <c r="E134" s="29" t="s">
        <v>45</v>
      </c>
    </row>
    <row r="135" spans="1:16" ht="12.75">
      <c r="A135" s="18" t="s">
        <v>37</v>
      </c>
      <c s="23" t="s">
        <v>344</v>
      </c>
      <c s="23" t="s">
        <v>3747</v>
      </c>
      <c s="18" t="s">
        <v>45</v>
      </c>
      <c s="24" t="s">
        <v>3748</v>
      </c>
      <c s="25" t="s">
        <v>165</v>
      </c>
      <c s="26">
        <v>53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45</v>
      </c>
    </row>
    <row r="137" spans="1:5" ht="12.75">
      <c r="A137" s="30" t="s">
        <v>44</v>
      </c>
      <c r="E137" s="31" t="s">
        <v>45</v>
      </c>
    </row>
    <row r="138" spans="1:5" ht="12.75">
      <c r="A138" t="s">
        <v>46</v>
      </c>
      <c r="E138" s="29" t="s">
        <v>45</v>
      </c>
    </row>
    <row r="139" spans="1:16" ht="12.75">
      <c r="A139" s="18" t="s">
        <v>37</v>
      </c>
      <c s="23" t="s">
        <v>349</v>
      </c>
      <c s="23" t="s">
        <v>3749</v>
      </c>
      <c s="18" t="s">
        <v>45</v>
      </c>
      <c s="24" t="s">
        <v>3750</v>
      </c>
      <c s="25" t="s">
        <v>165</v>
      </c>
      <c s="26">
        <v>291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45</v>
      </c>
    </row>
    <row r="141" spans="1:5" ht="12.75">
      <c r="A141" s="30" t="s">
        <v>44</v>
      </c>
      <c r="E141" s="31" t="s">
        <v>45</v>
      </c>
    </row>
    <row r="142" spans="1:5" ht="12.75">
      <c r="A142" t="s">
        <v>46</v>
      </c>
      <c r="E142" s="29" t="s">
        <v>45</v>
      </c>
    </row>
    <row r="143" spans="1:16" ht="12.75">
      <c r="A143" s="18" t="s">
        <v>37</v>
      </c>
      <c s="23" t="s">
        <v>367</v>
      </c>
      <c s="23" t="s">
        <v>3751</v>
      </c>
      <c s="18" t="s">
        <v>45</v>
      </c>
      <c s="24" t="s">
        <v>3752</v>
      </c>
      <c s="25" t="s">
        <v>96</v>
      </c>
      <c s="26">
        <v>344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12.75">
      <c r="A145" s="30" t="s">
        <v>44</v>
      </c>
      <c r="E145" s="31" t="s">
        <v>45</v>
      </c>
    </row>
    <row r="146" spans="1:5" ht="12.75">
      <c r="A146" t="s">
        <v>46</v>
      </c>
      <c r="E146" s="29" t="s">
        <v>45</v>
      </c>
    </row>
    <row r="147" spans="1:16" ht="12.75">
      <c r="A147" s="18" t="s">
        <v>37</v>
      </c>
      <c s="23" t="s">
        <v>373</v>
      </c>
      <c s="23" t="s">
        <v>3753</v>
      </c>
      <c s="18" t="s">
        <v>45</v>
      </c>
      <c s="24" t="s">
        <v>3754</v>
      </c>
      <c s="25" t="s">
        <v>96</v>
      </c>
      <c s="26">
        <v>291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12.75">
      <c r="A150" t="s">
        <v>46</v>
      </c>
      <c r="E150" s="29" t="s">
        <v>45</v>
      </c>
    </row>
    <row r="151" spans="1:16" ht="25.5">
      <c r="A151" s="18" t="s">
        <v>37</v>
      </c>
      <c s="23" t="s">
        <v>379</v>
      </c>
      <c s="23" t="s">
        <v>3755</v>
      </c>
      <c s="18" t="s">
        <v>45</v>
      </c>
      <c s="24" t="s">
        <v>3756</v>
      </c>
      <c s="25" t="s">
        <v>3757</v>
      </c>
      <c s="26">
        <v>3.44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45</v>
      </c>
    </row>
    <row r="154" spans="1:5" ht="12.75">
      <c r="A154" t="s">
        <v>46</v>
      </c>
      <c r="E154" s="29" t="s">
        <v>45</v>
      </c>
    </row>
    <row r="155" spans="1:16" ht="12.75">
      <c r="A155" s="18" t="s">
        <v>37</v>
      </c>
      <c s="23" t="s">
        <v>385</v>
      </c>
      <c s="23" t="s">
        <v>3758</v>
      </c>
      <c s="18" t="s">
        <v>45</v>
      </c>
      <c s="24" t="s">
        <v>3759</v>
      </c>
      <c s="25" t="s">
        <v>3757</v>
      </c>
      <c s="26">
        <v>2.91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12.75">
      <c r="A157" s="30" t="s">
        <v>44</v>
      </c>
      <c r="E157" s="31" t="s">
        <v>45</v>
      </c>
    </row>
    <row r="158" spans="1:5" ht="12.75">
      <c r="A158" t="s">
        <v>46</v>
      </c>
      <c r="E158" s="29" t="s">
        <v>45</v>
      </c>
    </row>
    <row r="159" spans="1:16" ht="12.75">
      <c r="A159" s="18" t="s">
        <v>37</v>
      </c>
      <c s="23" t="s">
        <v>391</v>
      </c>
      <c s="23" t="s">
        <v>3760</v>
      </c>
      <c s="18" t="s">
        <v>45</v>
      </c>
      <c s="24" t="s">
        <v>3761</v>
      </c>
      <c s="25" t="s">
        <v>96</v>
      </c>
      <c s="26">
        <v>17.2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45</v>
      </c>
    </row>
    <row r="162" spans="1:5" ht="12.75">
      <c r="A162" t="s">
        <v>46</v>
      </c>
      <c r="E162" s="29" t="s">
        <v>45</v>
      </c>
    </row>
    <row r="163" spans="1:16" ht="12.75">
      <c r="A163" s="18" t="s">
        <v>37</v>
      </c>
      <c s="23" t="s">
        <v>396</v>
      </c>
      <c s="23" t="s">
        <v>3762</v>
      </c>
      <c s="18" t="s">
        <v>45</v>
      </c>
      <c s="24" t="s">
        <v>3763</v>
      </c>
      <c s="25" t="s">
        <v>165</v>
      </c>
      <c s="26">
        <v>49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45</v>
      </c>
    </row>
    <row r="166" spans="1:5" ht="12.75">
      <c r="A166" t="s">
        <v>46</v>
      </c>
      <c r="E166" s="29" t="s">
        <v>45</v>
      </c>
    </row>
    <row r="167" spans="1:16" ht="12.75">
      <c r="A167" s="18" t="s">
        <v>37</v>
      </c>
      <c s="23" t="s">
        <v>403</v>
      </c>
      <c s="23" t="s">
        <v>3764</v>
      </c>
      <c s="18" t="s">
        <v>45</v>
      </c>
      <c s="24" t="s">
        <v>3765</v>
      </c>
      <c s="25" t="s">
        <v>165</v>
      </c>
      <c s="26">
        <v>239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45</v>
      </c>
    </row>
    <row r="169" spans="1:5" ht="12.75">
      <c r="A169" s="30" t="s">
        <v>44</v>
      </c>
      <c r="E169" s="31" t="s">
        <v>45</v>
      </c>
    </row>
    <row r="170" spans="1:5" ht="12.75">
      <c r="A170" t="s">
        <v>46</v>
      </c>
      <c r="E170" s="29" t="s">
        <v>45</v>
      </c>
    </row>
    <row r="171" spans="1:16" ht="25.5">
      <c r="A171" s="18" t="s">
        <v>37</v>
      </c>
      <c s="23" t="s">
        <v>413</v>
      </c>
      <c s="23" t="s">
        <v>3766</v>
      </c>
      <c s="18" t="s">
        <v>45</v>
      </c>
      <c s="24" t="s">
        <v>3767</v>
      </c>
      <c s="25" t="s">
        <v>149</v>
      </c>
      <c s="26">
        <v>0.002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2.75">
      <c r="A174" t="s">
        <v>46</v>
      </c>
      <c r="E174" s="29" t="s">
        <v>45</v>
      </c>
    </row>
    <row r="175" spans="1:16" ht="25.5">
      <c r="A175" s="18" t="s">
        <v>37</v>
      </c>
      <c s="23" t="s">
        <v>418</v>
      </c>
      <c s="23" t="s">
        <v>3766</v>
      </c>
      <c s="18" t="s">
        <v>18</v>
      </c>
      <c s="24" t="s">
        <v>3768</v>
      </c>
      <c s="25" t="s">
        <v>149</v>
      </c>
      <c s="26">
        <v>0.016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12.75">
      <c r="A178" t="s">
        <v>46</v>
      </c>
      <c r="E178" s="29" t="s">
        <v>45</v>
      </c>
    </row>
    <row r="179" spans="1:16" ht="12.75">
      <c r="A179" s="18" t="s">
        <v>37</v>
      </c>
      <c s="23" t="s">
        <v>429</v>
      </c>
      <c s="23" t="s">
        <v>3769</v>
      </c>
      <c s="18" t="s">
        <v>45</v>
      </c>
      <c s="24" t="s">
        <v>3770</v>
      </c>
      <c s="25" t="s">
        <v>149</v>
      </c>
      <c s="26">
        <v>0.012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12.75">
      <c r="A182" t="s">
        <v>46</v>
      </c>
      <c r="E182" s="29" t="s">
        <v>45</v>
      </c>
    </row>
    <row r="183" spans="1:16" ht="25.5">
      <c r="A183" s="18" t="s">
        <v>37</v>
      </c>
      <c s="23" t="s">
        <v>436</v>
      </c>
      <c s="23" t="s">
        <v>3769</v>
      </c>
      <c s="18" t="s">
        <v>18</v>
      </c>
      <c s="24" t="s">
        <v>3771</v>
      </c>
      <c s="25" t="s">
        <v>149</v>
      </c>
      <c s="26">
        <v>0.087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42</v>
      </c>
      <c r="E184" s="29" t="s">
        <v>45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25.5">
      <c r="A187" s="18" t="s">
        <v>37</v>
      </c>
      <c s="23" t="s">
        <v>452</v>
      </c>
      <c s="23" t="s">
        <v>3772</v>
      </c>
      <c s="18" t="s">
        <v>45</v>
      </c>
      <c s="24" t="s">
        <v>3773</v>
      </c>
      <c s="25" t="s">
        <v>165</v>
      </c>
      <c s="26">
        <v>49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45</v>
      </c>
    </row>
    <row r="190" spans="1:5" ht="12.75">
      <c r="A190" t="s">
        <v>46</v>
      </c>
      <c r="E190" s="29" t="s">
        <v>45</v>
      </c>
    </row>
    <row r="191" spans="1:16" ht="25.5">
      <c r="A191" s="18" t="s">
        <v>37</v>
      </c>
      <c s="23" t="s">
        <v>463</v>
      </c>
      <c s="23" t="s">
        <v>3774</v>
      </c>
      <c s="18" t="s">
        <v>45</v>
      </c>
      <c s="24" t="s">
        <v>3775</v>
      </c>
      <c s="25" t="s">
        <v>165</v>
      </c>
      <c s="26">
        <v>239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45</v>
      </c>
    </row>
    <row r="193" spans="1:5" ht="12.75">
      <c r="A193" s="30" t="s">
        <v>44</v>
      </c>
      <c r="E193" s="31" t="s">
        <v>45</v>
      </c>
    </row>
    <row r="194" spans="1:5" ht="12.75">
      <c r="A194" t="s">
        <v>46</v>
      </c>
      <c r="E194" s="29" t="s">
        <v>45</v>
      </c>
    </row>
    <row r="195" spans="1:16" ht="12.75">
      <c r="A195" s="18" t="s">
        <v>37</v>
      </c>
      <c s="23" t="s">
        <v>473</v>
      </c>
      <c s="23" t="s">
        <v>3776</v>
      </c>
      <c s="18" t="s">
        <v>45</v>
      </c>
      <c s="24" t="s">
        <v>3777</v>
      </c>
      <c s="25" t="s">
        <v>179</v>
      </c>
      <c s="26">
        <v>68.8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12.75">
      <c r="A197" s="30" t="s">
        <v>44</v>
      </c>
      <c r="E197" s="31" t="s">
        <v>45</v>
      </c>
    </row>
    <row r="198" spans="1:5" ht="12.75">
      <c r="A198" t="s">
        <v>46</v>
      </c>
      <c r="E198" s="29" t="s">
        <v>45</v>
      </c>
    </row>
    <row r="199" spans="1:16" ht="12.75">
      <c r="A199" s="18" t="s">
        <v>37</v>
      </c>
      <c s="23" t="s">
        <v>479</v>
      </c>
      <c s="23" t="s">
        <v>3776</v>
      </c>
      <c s="18" t="s">
        <v>18</v>
      </c>
      <c s="24" t="s">
        <v>3778</v>
      </c>
      <c s="25" t="s">
        <v>179</v>
      </c>
      <c s="26">
        <v>68.8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45</v>
      </c>
    </row>
    <row r="201" spans="1:5" ht="12.75">
      <c r="A201" s="30" t="s">
        <v>44</v>
      </c>
      <c r="E201" s="31" t="s">
        <v>45</v>
      </c>
    </row>
    <row r="202" spans="1:5" ht="12.75">
      <c r="A202" t="s">
        <v>46</v>
      </c>
      <c r="E202" s="29" t="s">
        <v>45</v>
      </c>
    </row>
    <row r="203" spans="1:16" ht="12.75">
      <c r="A203" s="18" t="s">
        <v>37</v>
      </c>
      <c s="23" t="s">
        <v>484</v>
      </c>
      <c s="23" t="s">
        <v>3779</v>
      </c>
      <c s="18" t="s">
        <v>45</v>
      </c>
      <c s="24" t="s">
        <v>3780</v>
      </c>
      <c s="25" t="s">
        <v>179</v>
      </c>
      <c s="26">
        <v>68.8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12.75">
      <c r="A205" s="30" t="s">
        <v>44</v>
      </c>
      <c r="E205" s="31" t="s">
        <v>45</v>
      </c>
    </row>
    <row r="206" spans="1:5" ht="12.75">
      <c r="A206" t="s">
        <v>46</v>
      </c>
      <c r="E206" s="29" t="s">
        <v>45</v>
      </c>
    </row>
    <row r="207" spans="1:16" ht="12.75">
      <c r="A207" s="18" t="s">
        <v>37</v>
      </c>
      <c s="23" t="s">
        <v>489</v>
      </c>
      <c s="23" t="s">
        <v>3779</v>
      </c>
      <c s="18" t="s">
        <v>18</v>
      </c>
      <c s="24" t="s">
        <v>3780</v>
      </c>
      <c s="25" t="s">
        <v>179</v>
      </c>
      <c s="26">
        <v>68.8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45</v>
      </c>
    </row>
    <row r="210" spans="1:5" ht="12.75">
      <c r="A210" t="s">
        <v>46</v>
      </c>
      <c r="E210" s="29" t="s">
        <v>45</v>
      </c>
    </row>
    <row r="211" spans="1:16" ht="12.75">
      <c r="A211" s="18" t="s">
        <v>37</v>
      </c>
      <c s="23" t="s">
        <v>559</v>
      </c>
      <c s="23" t="s">
        <v>16</v>
      </c>
      <c s="18" t="s">
        <v>45</v>
      </c>
      <c s="24" t="s">
        <v>3781</v>
      </c>
      <c s="25" t="s">
        <v>179</v>
      </c>
      <c s="26">
        <v>55.04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12.75">
      <c r="A214" t="s">
        <v>46</v>
      </c>
      <c r="E214" s="29" t="s">
        <v>45</v>
      </c>
    </row>
    <row r="215" spans="1:16" ht="12.75">
      <c r="A215" s="18" t="s">
        <v>37</v>
      </c>
      <c s="23" t="s">
        <v>566</v>
      </c>
      <c s="23" t="s">
        <v>25</v>
      </c>
      <c s="18" t="s">
        <v>45</v>
      </c>
      <c s="24" t="s">
        <v>3782</v>
      </c>
      <c s="25" t="s">
        <v>678</v>
      </c>
      <c s="26">
        <v>103.2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45</v>
      </c>
    </row>
    <row r="218" spans="1:5" ht="12.75">
      <c r="A218" t="s">
        <v>46</v>
      </c>
      <c r="E218" s="29" t="s">
        <v>45</v>
      </c>
    </row>
    <row r="219" spans="1:16" ht="12.75">
      <c r="A219" s="18" t="s">
        <v>37</v>
      </c>
      <c s="23" t="s">
        <v>569</v>
      </c>
      <c s="23" t="s">
        <v>27</v>
      </c>
      <c s="18" t="s">
        <v>45</v>
      </c>
      <c s="24" t="s">
        <v>3783</v>
      </c>
      <c s="25" t="s">
        <v>678</v>
      </c>
      <c s="26">
        <v>13.76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45</v>
      </c>
    </row>
    <row r="221" spans="1:5" ht="12.75">
      <c r="A221" s="30" t="s">
        <v>44</v>
      </c>
      <c r="E221" s="31" t="s">
        <v>45</v>
      </c>
    </row>
    <row r="222" spans="1:5" ht="12.75">
      <c r="A222" t="s">
        <v>46</v>
      </c>
      <c r="E222" s="29" t="s">
        <v>45</v>
      </c>
    </row>
    <row r="223" spans="1:16" ht="25.5">
      <c r="A223" s="18" t="s">
        <v>37</v>
      </c>
      <c s="23" t="s">
        <v>574</v>
      </c>
      <c s="23" t="s">
        <v>29</v>
      </c>
      <c s="18" t="s">
        <v>45</v>
      </c>
      <c s="24" t="s">
        <v>3784</v>
      </c>
      <c s="25" t="s">
        <v>96</v>
      </c>
      <c s="26">
        <v>1032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45</v>
      </c>
    </row>
    <row r="225" spans="1:5" ht="12.75">
      <c r="A225" s="30" t="s">
        <v>44</v>
      </c>
      <c r="E225" s="31" t="s">
        <v>45</v>
      </c>
    </row>
    <row r="226" spans="1:5" ht="12.75">
      <c r="A226" t="s">
        <v>46</v>
      </c>
      <c r="E226" s="29" t="s">
        <v>45</v>
      </c>
    </row>
    <row r="227" spans="1:16" ht="12.75">
      <c r="A227" s="18" t="s">
        <v>37</v>
      </c>
      <c s="23" t="s">
        <v>578</v>
      </c>
      <c s="23" t="s">
        <v>64</v>
      </c>
      <c s="18" t="s">
        <v>45</v>
      </c>
      <c s="24" t="s">
        <v>3785</v>
      </c>
      <c s="25" t="s">
        <v>96</v>
      </c>
      <c s="26">
        <v>1032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45</v>
      </c>
    </row>
    <row r="229" spans="1:5" ht="12.75">
      <c r="A229" s="30" t="s">
        <v>44</v>
      </c>
      <c r="E229" s="31" t="s">
        <v>45</v>
      </c>
    </row>
    <row r="230" spans="1:5" ht="12.75">
      <c r="A230" t="s">
        <v>46</v>
      </c>
      <c r="E230" s="29" t="s">
        <v>45</v>
      </c>
    </row>
    <row r="231" spans="1:16" ht="12.75">
      <c r="A231" s="18" t="s">
        <v>37</v>
      </c>
      <c s="23" t="s">
        <v>582</v>
      </c>
      <c s="23" t="s">
        <v>67</v>
      </c>
      <c s="18" t="s">
        <v>45</v>
      </c>
      <c s="24" t="s">
        <v>3786</v>
      </c>
      <c s="25" t="s">
        <v>3732</v>
      </c>
      <c s="26">
        <v>619.2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45</v>
      </c>
    </row>
    <row r="233" spans="1:5" ht="12.75">
      <c r="A233" s="30" t="s">
        <v>44</v>
      </c>
      <c r="E233" s="31" t="s">
        <v>45</v>
      </c>
    </row>
    <row r="234" spans="1:5" ht="12.75">
      <c r="A234" t="s">
        <v>46</v>
      </c>
      <c r="E234" s="29" t="s">
        <v>45</v>
      </c>
    </row>
    <row r="235" spans="1:16" ht="12.75">
      <c r="A235" s="18" t="s">
        <v>37</v>
      </c>
      <c s="23" t="s">
        <v>586</v>
      </c>
      <c s="23" t="s">
        <v>32</v>
      </c>
      <c s="18" t="s">
        <v>45</v>
      </c>
      <c s="24" t="s">
        <v>3787</v>
      </c>
      <c s="25" t="s">
        <v>96</v>
      </c>
      <c s="26">
        <v>344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12.75">
      <c r="A237" s="30" t="s">
        <v>44</v>
      </c>
      <c r="E237" s="31" t="s">
        <v>45</v>
      </c>
    </row>
    <row r="238" spans="1:5" ht="12.75">
      <c r="A238" t="s">
        <v>46</v>
      </c>
      <c r="E238" s="29" t="s">
        <v>45</v>
      </c>
    </row>
    <row r="239" spans="1:16" ht="12.75">
      <c r="A239" s="18" t="s">
        <v>37</v>
      </c>
      <c s="23" t="s">
        <v>590</v>
      </c>
      <c s="23" t="s">
        <v>39</v>
      </c>
      <c s="18" t="s">
        <v>45</v>
      </c>
      <c s="24" t="s">
        <v>3788</v>
      </c>
      <c s="25" t="s">
        <v>96</v>
      </c>
      <c s="26">
        <v>344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12.75">
      <c r="A241" s="30" t="s">
        <v>44</v>
      </c>
      <c r="E241" s="31" t="s">
        <v>45</v>
      </c>
    </row>
    <row r="242" spans="1:5" ht="12.75">
      <c r="A242" t="s">
        <v>46</v>
      </c>
      <c r="E242" s="29" t="s">
        <v>45</v>
      </c>
    </row>
    <row r="243" spans="1:18" ht="12.75" customHeight="1">
      <c r="A243" s="5" t="s">
        <v>35</v>
      </c>
      <c s="5"/>
      <c s="35" t="s">
        <v>27</v>
      </c>
      <c s="5"/>
      <c s="21" t="s">
        <v>3789</v>
      </c>
      <c s="5"/>
      <c s="5"/>
      <c s="5"/>
      <c s="36">
        <f>0+Q243</f>
      </c>
      <c r="O243">
        <f>0+R243</f>
      </c>
      <c r="Q243">
        <f>0+I244+I248+I252+I256+I260+I264+I268+I272+I276+I280+I284+I288+I292+I296+I300+I304+I308+I312+I316+I320</f>
      </c>
      <c>
        <f>0+O244+O248+O252+O256+O260+O264+O268+O272+O276+O280+O284+O288+O292+O296+O300+O304+O308+O312+O316+O320</f>
      </c>
    </row>
    <row r="244" spans="1:16" ht="12.75">
      <c r="A244" s="18" t="s">
        <v>37</v>
      </c>
      <c s="23" t="s">
        <v>64</v>
      </c>
      <c s="23" t="s">
        <v>93</v>
      </c>
      <c s="18" t="s">
        <v>45</v>
      </c>
      <c s="24" t="s">
        <v>3790</v>
      </c>
      <c s="25" t="s">
        <v>179</v>
      </c>
      <c s="26">
        <v>0.6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45</v>
      </c>
    </row>
    <row r="246" spans="1:5" ht="12.75">
      <c r="A246" s="30" t="s">
        <v>44</v>
      </c>
      <c r="E246" s="31" t="s">
        <v>45</v>
      </c>
    </row>
    <row r="247" spans="1:5" ht="12.75">
      <c r="A247" t="s">
        <v>46</v>
      </c>
      <c r="E247" s="29" t="s">
        <v>45</v>
      </c>
    </row>
    <row r="248" spans="1:16" ht="12.75">
      <c r="A248" s="18" t="s">
        <v>37</v>
      </c>
      <c s="23" t="s">
        <v>67</v>
      </c>
      <c s="23" t="s">
        <v>99</v>
      </c>
      <c s="18" t="s">
        <v>45</v>
      </c>
      <c s="24" t="s">
        <v>3791</v>
      </c>
      <c s="25" t="s">
        <v>678</v>
      </c>
      <c s="26">
        <v>216.5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45</v>
      </c>
    </row>
    <row r="250" spans="1:5" ht="12.75">
      <c r="A250" s="30" t="s">
        <v>44</v>
      </c>
      <c r="E250" s="31" t="s">
        <v>45</v>
      </c>
    </row>
    <row r="251" spans="1:5" ht="12.75">
      <c r="A251" t="s">
        <v>46</v>
      </c>
      <c r="E251" s="29" t="s">
        <v>45</v>
      </c>
    </row>
    <row r="252" spans="1:16" ht="12.75">
      <c r="A252" s="18" t="s">
        <v>37</v>
      </c>
      <c s="23" t="s">
        <v>32</v>
      </c>
      <c s="23" t="s">
        <v>103</v>
      </c>
      <c s="18" t="s">
        <v>45</v>
      </c>
      <c s="24" t="s">
        <v>3792</v>
      </c>
      <c s="25" t="s">
        <v>179</v>
      </c>
      <c s="26">
        <v>346.4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12.75">
      <c r="A253" s="28" t="s">
        <v>42</v>
      </c>
      <c r="E253" s="29" t="s">
        <v>45</v>
      </c>
    </row>
    <row r="254" spans="1:5" ht="12.75">
      <c r="A254" s="30" t="s">
        <v>44</v>
      </c>
      <c r="E254" s="31" t="s">
        <v>45</v>
      </c>
    </row>
    <row r="255" spans="1:5" ht="12.75">
      <c r="A255" t="s">
        <v>46</v>
      </c>
      <c r="E255" s="29" t="s">
        <v>45</v>
      </c>
    </row>
    <row r="256" spans="1:16" ht="12.75">
      <c r="A256" s="18" t="s">
        <v>37</v>
      </c>
      <c s="23" t="s">
        <v>34</v>
      </c>
      <c s="23" t="s">
        <v>107</v>
      </c>
      <c s="18" t="s">
        <v>45</v>
      </c>
      <c s="24" t="s">
        <v>3793</v>
      </c>
      <c s="25" t="s">
        <v>3704</v>
      </c>
      <c s="26">
        <v>346400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42</v>
      </c>
      <c r="E257" s="29" t="s">
        <v>45</v>
      </c>
    </row>
    <row r="258" spans="1:5" ht="12.75">
      <c r="A258" s="30" t="s">
        <v>44</v>
      </c>
      <c r="E258" s="31" t="s">
        <v>45</v>
      </c>
    </row>
    <row r="259" spans="1:5" ht="12.75">
      <c r="A259" t="s">
        <v>46</v>
      </c>
      <c r="E259" s="29" t="s">
        <v>45</v>
      </c>
    </row>
    <row r="260" spans="1:16" ht="25.5">
      <c r="A260" s="18" t="s">
        <v>37</v>
      </c>
      <c s="23" t="s">
        <v>93</v>
      </c>
      <c s="23" t="s">
        <v>3794</v>
      </c>
      <c s="18" t="s">
        <v>45</v>
      </c>
      <c s="24" t="s">
        <v>3795</v>
      </c>
      <c s="25" t="s">
        <v>96</v>
      </c>
      <c s="26">
        <v>148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45</v>
      </c>
    </row>
    <row r="262" spans="1:5" ht="12.75">
      <c r="A262" s="30" t="s">
        <v>44</v>
      </c>
      <c r="E262" s="31" t="s">
        <v>45</v>
      </c>
    </row>
    <row r="263" spans="1:5" ht="12.75">
      <c r="A263" t="s">
        <v>46</v>
      </c>
      <c r="E263" s="29" t="s">
        <v>45</v>
      </c>
    </row>
    <row r="264" spans="1:16" ht="25.5">
      <c r="A264" s="18" t="s">
        <v>37</v>
      </c>
      <c s="23" t="s">
        <v>103</v>
      </c>
      <c s="23" t="s">
        <v>3796</v>
      </c>
      <c s="18" t="s">
        <v>45</v>
      </c>
      <c s="24" t="s">
        <v>3797</v>
      </c>
      <c s="25" t="s">
        <v>96</v>
      </c>
      <c s="26">
        <v>120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12.75">
      <c r="A265" s="28" t="s">
        <v>42</v>
      </c>
      <c r="E265" s="29" t="s">
        <v>45</v>
      </c>
    </row>
    <row r="266" spans="1:5" ht="12.75">
      <c r="A266" s="30" t="s">
        <v>44</v>
      </c>
      <c r="E266" s="31" t="s">
        <v>45</v>
      </c>
    </row>
    <row r="267" spans="1:5" ht="12.75">
      <c r="A267" t="s">
        <v>46</v>
      </c>
      <c r="E267" s="29" t="s">
        <v>45</v>
      </c>
    </row>
    <row r="268" spans="1:16" ht="25.5">
      <c r="A268" s="18" t="s">
        <v>37</v>
      </c>
      <c s="23" t="s">
        <v>107</v>
      </c>
      <c s="23" t="s">
        <v>3798</v>
      </c>
      <c s="18" t="s">
        <v>45</v>
      </c>
      <c s="24" t="s">
        <v>3799</v>
      </c>
      <c s="25" t="s">
        <v>96</v>
      </c>
      <c s="26">
        <v>3884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42</v>
      </c>
      <c r="E269" s="29" t="s">
        <v>45</v>
      </c>
    </row>
    <row r="270" spans="1:5" ht="12.75">
      <c r="A270" s="30" t="s">
        <v>44</v>
      </c>
      <c r="E270" s="31" t="s">
        <v>45</v>
      </c>
    </row>
    <row r="271" spans="1:5" ht="12.75">
      <c r="A271" t="s">
        <v>46</v>
      </c>
      <c r="E271" s="29" t="s">
        <v>45</v>
      </c>
    </row>
    <row r="272" spans="1:16" ht="12.75">
      <c r="A272" s="18" t="s">
        <v>37</v>
      </c>
      <c s="23" t="s">
        <v>318</v>
      </c>
      <c s="23" t="s">
        <v>3800</v>
      </c>
      <c s="18" t="s">
        <v>45</v>
      </c>
      <c s="24" t="s">
        <v>3801</v>
      </c>
      <c s="25" t="s">
        <v>96</v>
      </c>
      <c s="26">
        <v>268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12.75">
      <c r="A273" s="28" t="s">
        <v>42</v>
      </c>
      <c r="E273" s="29" t="s">
        <v>45</v>
      </c>
    </row>
    <row r="274" spans="1:5" ht="12.75">
      <c r="A274" s="30" t="s">
        <v>44</v>
      </c>
      <c r="E274" s="31" t="s">
        <v>45</v>
      </c>
    </row>
    <row r="275" spans="1:5" ht="12.75">
      <c r="A275" t="s">
        <v>46</v>
      </c>
      <c r="E275" s="29" t="s">
        <v>45</v>
      </c>
    </row>
    <row r="276" spans="1:16" ht="12.75">
      <c r="A276" s="18" t="s">
        <v>37</v>
      </c>
      <c s="23" t="s">
        <v>329</v>
      </c>
      <c s="23" t="s">
        <v>3802</v>
      </c>
      <c s="18" t="s">
        <v>45</v>
      </c>
      <c s="24" t="s">
        <v>3803</v>
      </c>
      <c s="25" t="s">
        <v>96</v>
      </c>
      <c s="26">
        <v>3884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42</v>
      </c>
      <c r="E277" s="29" t="s">
        <v>45</v>
      </c>
    </row>
    <row r="278" spans="1:5" ht="12.75">
      <c r="A278" s="30" t="s">
        <v>44</v>
      </c>
      <c r="E278" s="31" t="s">
        <v>45</v>
      </c>
    </row>
    <row r="279" spans="1:5" ht="12.75">
      <c r="A279" t="s">
        <v>46</v>
      </c>
      <c r="E279" s="29" t="s">
        <v>45</v>
      </c>
    </row>
    <row r="280" spans="1:16" ht="12.75">
      <c r="A280" s="18" t="s">
        <v>37</v>
      </c>
      <c s="23" t="s">
        <v>396</v>
      </c>
      <c s="23" t="s">
        <v>3762</v>
      </c>
      <c s="18" t="s">
        <v>45</v>
      </c>
      <c s="24" t="s">
        <v>3763</v>
      </c>
      <c s="25" t="s">
        <v>165</v>
      </c>
      <c s="26">
        <v>136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12.75">
      <c r="A281" s="28" t="s">
        <v>42</v>
      </c>
      <c r="E281" s="29" t="s">
        <v>45</v>
      </c>
    </row>
    <row r="282" spans="1:5" ht="12.75">
      <c r="A282" s="30" t="s">
        <v>44</v>
      </c>
      <c r="E282" s="31" t="s">
        <v>45</v>
      </c>
    </row>
    <row r="283" spans="1:5" ht="12.75">
      <c r="A283" t="s">
        <v>46</v>
      </c>
      <c r="E283" s="29" t="s">
        <v>45</v>
      </c>
    </row>
    <row r="284" spans="1:16" ht="12.75">
      <c r="A284" s="18" t="s">
        <v>37</v>
      </c>
      <c s="23" t="s">
        <v>403</v>
      </c>
      <c s="23" t="s">
        <v>3764</v>
      </c>
      <c s="18" t="s">
        <v>45</v>
      </c>
      <c s="24" t="s">
        <v>3765</v>
      </c>
      <c s="25" t="s">
        <v>165</v>
      </c>
      <c s="26">
        <v>4194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42</v>
      </c>
      <c r="E285" s="29" t="s">
        <v>45</v>
      </c>
    </row>
    <row r="286" spans="1:5" ht="12.75">
      <c r="A286" s="30" t="s">
        <v>44</v>
      </c>
      <c r="E286" s="31" t="s">
        <v>45</v>
      </c>
    </row>
    <row r="287" spans="1:5" ht="12.75">
      <c r="A287" t="s">
        <v>46</v>
      </c>
      <c r="E287" s="29" t="s">
        <v>45</v>
      </c>
    </row>
    <row r="288" spans="1:16" ht="12.75">
      <c r="A288" s="18" t="s">
        <v>37</v>
      </c>
      <c s="23" t="s">
        <v>408</v>
      </c>
      <c s="23" t="s">
        <v>3804</v>
      </c>
      <c s="18" t="s">
        <v>45</v>
      </c>
      <c s="24" t="s">
        <v>3805</v>
      </c>
      <c s="25" t="s">
        <v>149</v>
      </c>
      <c s="26">
        <v>0.007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42</v>
      </c>
      <c r="E289" s="29" t="s">
        <v>45</v>
      </c>
    </row>
    <row r="290" spans="1:5" ht="12.75">
      <c r="A290" s="30" t="s">
        <v>44</v>
      </c>
      <c r="E290" s="31" t="s">
        <v>45</v>
      </c>
    </row>
    <row r="291" spans="1:5" ht="12.75">
      <c r="A291" t="s">
        <v>46</v>
      </c>
      <c r="E291" s="29" t="s">
        <v>45</v>
      </c>
    </row>
    <row r="292" spans="1:16" ht="12.75">
      <c r="A292" s="18" t="s">
        <v>37</v>
      </c>
      <c s="23" t="s">
        <v>424</v>
      </c>
      <c s="23" t="s">
        <v>3806</v>
      </c>
      <c s="18" t="s">
        <v>45</v>
      </c>
      <c s="24" t="s">
        <v>3807</v>
      </c>
      <c s="25" t="s">
        <v>149</v>
      </c>
      <c s="26">
        <v>0.21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45</v>
      </c>
    </row>
    <row r="294" spans="1:5" ht="12.75">
      <c r="A294" s="30" t="s">
        <v>44</v>
      </c>
      <c r="E294" s="31" t="s">
        <v>45</v>
      </c>
    </row>
    <row r="295" spans="1:5" ht="12.75">
      <c r="A295" t="s">
        <v>46</v>
      </c>
      <c r="E295" s="29" t="s">
        <v>45</v>
      </c>
    </row>
    <row r="296" spans="1:16" ht="25.5">
      <c r="A296" s="18" t="s">
        <v>37</v>
      </c>
      <c s="23" t="s">
        <v>458</v>
      </c>
      <c s="23" t="s">
        <v>3808</v>
      </c>
      <c s="18" t="s">
        <v>45</v>
      </c>
      <c s="24" t="s">
        <v>3809</v>
      </c>
      <c s="25" t="s">
        <v>165</v>
      </c>
      <c s="26">
        <v>136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45</v>
      </c>
    </row>
    <row r="298" spans="1:5" ht="12.75">
      <c r="A298" s="30" t="s">
        <v>44</v>
      </c>
      <c r="E298" s="31" t="s">
        <v>45</v>
      </c>
    </row>
    <row r="299" spans="1:5" ht="12.75">
      <c r="A299" t="s">
        <v>46</v>
      </c>
      <c r="E299" s="29" t="s">
        <v>45</v>
      </c>
    </row>
    <row r="300" spans="1:16" ht="25.5">
      <c r="A300" s="18" t="s">
        <v>37</v>
      </c>
      <c s="23" t="s">
        <v>468</v>
      </c>
      <c s="23" t="s">
        <v>3810</v>
      </c>
      <c s="18" t="s">
        <v>45</v>
      </c>
      <c s="24" t="s">
        <v>3811</v>
      </c>
      <c s="25" t="s">
        <v>165</v>
      </c>
      <c s="26">
        <v>4194</v>
      </c>
      <c s="27">
        <v>0</v>
      </c>
      <c s="27">
        <f>ROUND(ROUND(H300,2)*ROUND(G300,3),2)</f>
      </c>
      <c r="O300">
        <f>(I300*21)/100</f>
      </c>
      <c t="s">
        <v>17</v>
      </c>
    </row>
    <row r="301" spans="1:5" ht="12.75">
      <c r="A301" s="28" t="s">
        <v>42</v>
      </c>
      <c r="E301" s="29" t="s">
        <v>45</v>
      </c>
    </row>
    <row r="302" spans="1:5" ht="12.75">
      <c r="A302" s="30" t="s">
        <v>44</v>
      </c>
      <c r="E302" s="31" t="s">
        <v>45</v>
      </c>
    </row>
    <row r="303" spans="1:5" ht="12.75">
      <c r="A303" t="s">
        <v>46</v>
      </c>
      <c r="E303" s="29" t="s">
        <v>45</v>
      </c>
    </row>
    <row r="304" spans="1:16" ht="12.75">
      <c r="A304" s="18" t="s">
        <v>37</v>
      </c>
      <c s="23" t="s">
        <v>473</v>
      </c>
      <c s="23" t="s">
        <v>3776</v>
      </c>
      <c s="18" t="s">
        <v>45</v>
      </c>
      <c s="24" t="s">
        <v>3812</v>
      </c>
      <c s="25" t="s">
        <v>179</v>
      </c>
      <c s="26">
        <v>346.4</v>
      </c>
      <c s="27">
        <v>0</v>
      </c>
      <c s="27">
        <f>ROUND(ROUND(H304,2)*ROUND(G304,3),2)</f>
      </c>
      <c r="O304">
        <f>(I304*21)/100</f>
      </c>
      <c t="s">
        <v>17</v>
      </c>
    </row>
    <row r="305" spans="1:5" ht="12.75">
      <c r="A305" s="28" t="s">
        <v>42</v>
      </c>
      <c r="E305" s="29" t="s">
        <v>45</v>
      </c>
    </row>
    <row r="306" spans="1:5" ht="12.75">
      <c r="A306" s="30" t="s">
        <v>44</v>
      </c>
      <c r="E306" s="31" t="s">
        <v>45</v>
      </c>
    </row>
    <row r="307" spans="1:5" ht="12.75">
      <c r="A307" t="s">
        <v>46</v>
      </c>
      <c r="E307" s="29" t="s">
        <v>45</v>
      </c>
    </row>
    <row r="308" spans="1:16" ht="12.75">
      <c r="A308" s="18" t="s">
        <v>37</v>
      </c>
      <c s="23" t="s">
        <v>479</v>
      </c>
      <c s="23" t="s">
        <v>3776</v>
      </c>
      <c s="18" t="s">
        <v>18</v>
      </c>
      <c s="24" t="s">
        <v>3813</v>
      </c>
      <c s="25" t="s">
        <v>179</v>
      </c>
      <c s="26">
        <v>346.4</v>
      </c>
      <c s="27">
        <v>0</v>
      </c>
      <c s="27">
        <f>ROUND(ROUND(H308,2)*ROUND(G308,3),2)</f>
      </c>
      <c r="O308">
        <f>(I308*21)/100</f>
      </c>
      <c t="s">
        <v>17</v>
      </c>
    </row>
    <row r="309" spans="1:5" ht="12.75">
      <c r="A309" s="28" t="s">
        <v>42</v>
      </c>
      <c r="E309" s="29" t="s">
        <v>45</v>
      </c>
    </row>
    <row r="310" spans="1:5" ht="12.75">
      <c r="A310" s="30" t="s">
        <v>44</v>
      </c>
      <c r="E310" s="31" t="s">
        <v>45</v>
      </c>
    </row>
    <row r="311" spans="1:5" ht="12.75">
      <c r="A311" t="s">
        <v>46</v>
      </c>
      <c r="E311" s="29" t="s">
        <v>45</v>
      </c>
    </row>
    <row r="312" spans="1:16" ht="12.75">
      <c r="A312" s="18" t="s">
        <v>37</v>
      </c>
      <c s="23" t="s">
        <v>484</v>
      </c>
      <c s="23" t="s">
        <v>3779</v>
      </c>
      <c s="18" t="s">
        <v>45</v>
      </c>
      <c s="24" t="s">
        <v>3780</v>
      </c>
      <c s="25" t="s">
        <v>179</v>
      </c>
      <c s="26">
        <v>346.4</v>
      </c>
      <c s="27">
        <v>0</v>
      </c>
      <c s="27">
        <f>ROUND(ROUND(H312,2)*ROUND(G312,3),2)</f>
      </c>
      <c r="O312">
        <f>(I312*21)/100</f>
      </c>
      <c t="s">
        <v>17</v>
      </c>
    </row>
    <row r="313" spans="1:5" ht="12.75">
      <c r="A313" s="28" t="s">
        <v>42</v>
      </c>
      <c r="E313" s="29" t="s">
        <v>45</v>
      </c>
    </row>
    <row r="314" spans="1:5" ht="12.75">
      <c r="A314" s="30" t="s">
        <v>44</v>
      </c>
      <c r="E314" s="31" t="s">
        <v>45</v>
      </c>
    </row>
    <row r="315" spans="1:5" ht="12.75">
      <c r="A315" t="s">
        <v>46</v>
      </c>
      <c r="E315" s="29" t="s">
        <v>45</v>
      </c>
    </row>
    <row r="316" spans="1:16" ht="12.75">
      <c r="A316" s="18" t="s">
        <v>37</v>
      </c>
      <c s="23" t="s">
        <v>489</v>
      </c>
      <c s="23" t="s">
        <v>3779</v>
      </c>
      <c s="18" t="s">
        <v>18</v>
      </c>
      <c s="24" t="s">
        <v>3780</v>
      </c>
      <c s="25" t="s">
        <v>179</v>
      </c>
      <c s="26">
        <v>346.4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45</v>
      </c>
    </row>
    <row r="318" spans="1:5" ht="12.75">
      <c r="A318" s="30" t="s">
        <v>44</v>
      </c>
      <c r="E318" s="31" t="s">
        <v>45</v>
      </c>
    </row>
    <row r="319" spans="1:5" ht="12.75">
      <c r="A319" t="s">
        <v>46</v>
      </c>
      <c r="E319" s="29" t="s">
        <v>45</v>
      </c>
    </row>
    <row r="320" spans="1:16" ht="12.75">
      <c r="A320" s="18" t="s">
        <v>37</v>
      </c>
      <c s="23" t="s">
        <v>495</v>
      </c>
      <c s="23" t="s">
        <v>111</v>
      </c>
      <c s="18" t="s">
        <v>45</v>
      </c>
      <c s="24" t="s">
        <v>3814</v>
      </c>
      <c s="25" t="s">
        <v>3704</v>
      </c>
      <c s="26">
        <v>346400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12.75">
      <c r="A321" s="28" t="s">
        <v>42</v>
      </c>
      <c r="E321" s="29" t="s">
        <v>45</v>
      </c>
    </row>
    <row r="322" spans="1:5" ht="12.75">
      <c r="A322" s="30" t="s">
        <v>44</v>
      </c>
      <c r="E322" s="31" t="s">
        <v>45</v>
      </c>
    </row>
    <row r="323" spans="1:5" ht="12.75">
      <c r="A323" t="s">
        <v>46</v>
      </c>
      <c r="E323" s="29" t="s">
        <v>45</v>
      </c>
    </row>
    <row r="324" spans="1:18" ht="12.75" customHeight="1">
      <c r="A324" s="5" t="s">
        <v>35</v>
      </c>
      <c s="5"/>
      <c s="35" t="s">
        <v>29</v>
      </c>
      <c s="5"/>
      <c s="21" t="s">
        <v>3815</v>
      </c>
      <c s="5"/>
      <c s="5"/>
      <c s="5"/>
      <c s="36">
        <f>0+Q324</f>
      </c>
      <c r="O324">
        <f>0+R324</f>
      </c>
      <c r="Q324">
        <f>0+I325+I329+I333+I337+I341+I345+I349+I353+I357+I361+I365+I369+I373+I377</f>
      </c>
      <c>
        <f>0+O325+O329+O333+O337+O341+O345+O349+O353+O357+O361+O365+O369+O373+O377</f>
      </c>
    </row>
    <row r="325" spans="1:16" ht="25.5">
      <c r="A325" s="18" t="s">
        <v>37</v>
      </c>
      <c s="23" t="s">
        <v>99</v>
      </c>
      <c s="23" t="s">
        <v>3816</v>
      </c>
      <c s="18" t="s">
        <v>45</v>
      </c>
      <c s="24" t="s">
        <v>3817</v>
      </c>
      <c s="25" t="s">
        <v>96</v>
      </c>
      <c s="26">
        <v>330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12.75">
      <c r="A327" s="30" t="s">
        <v>44</v>
      </c>
      <c r="E327" s="31" t="s">
        <v>45</v>
      </c>
    </row>
    <row r="328" spans="1:5" ht="12.75">
      <c r="A328" t="s">
        <v>46</v>
      </c>
      <c r="E328" s="29" t="s">
        <v>45</v>
      </c>
    </row>
    <row r="329" spans="1:16" ht="12.75">
      <c r="A329" s="18" t="s">
        <v>37</v>
      </c>
      <c s="23" t="s">
        <v>111</v>
      </c>
      <c s="23" t="s">
        <v>3818</v>
      </c>
      <c s="18" t="s">
        <v>45</v>
      </c>
      <c s="24" t="s">
        <v>3819</v>
      </c>
      <c s="25" t="s">
        <v>96</v>
      </c>
      <c s="26">
        <v>330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45</v>
      </c>
    </row>
    <row r="331" spans="1:5" ht="12.75">
      <c r="A331" s="30" t="s">
        <v>44</v>
      </c>
      <c r="E331" s="31" t="s">
        <v>45</v>
      </c>
    </row>
    <row r="332" spans="1:5" ht="12.75">
      <c r="A332" t="s">
        <v>46</v>
      </c>
      <c r="E332" s="29" t="s">
        <v>45</v>
      </c>
    </row>
    <row r="333" spans="1:16" ht="12.75">
      <c r="A333" s="18" t="s">
        <v>37</v>
      </c>
      <c s="23" t="s">
        <v>396</v>
      </c>
      <c s="23" t="s">
        <v>3762</v>
      </c>
      <c s="18" t="s">
        <v>45</v>
      </c>
      <c s="24" t="s">
        <v>3763</v>
      </c>
      <c s="25" t="s">
        <v>165</v>
      </c>
      <c s="26">
        <v>60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45</v>
      </c>
    </row>
    <row r="335" spans="1:5" ht="12.75">
      <c r="A335" s="30" t="s">
        <v>44</v>
      </c>
      <c r="E335" s="31" t="s">
        <v>45</v>
      </c>
    </row>
    <row r="336" spans="1:5" ht="12.75">
      <c r="A336" t="s">
        <v>46</v>
      </c>
      <c r="E336" s="29" t="s">
        <v>45</v>
      </c>
    </row>
    <row r="337" spans="1:16" ht="12.75">
      <c r="A337" s="18" t="s">
        <v>37</v>
      </c>
      <c s="23" t="s">
        <v>408</v>
      </c>
      <c s="23" t="s">
        <v>3804</v>
      </c>
      <c s="18" t="s">
        <v>45</v>
      </c>
      <c s="24" t="s">
        <v>3805</v>
      </c>
      <c s="25" t="s">
        <v>149</v>
      </c>
      <c s="26">
        <v>0.003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45</v>
      </c>
    </row>
    <row r="339" spans="1:5" ht="12.75">
      <c r="A339" s="30" t="s">
        <v>44</v>
      </c>
      <c r="E339" s="31" t="s">
        <v>45</v>
      </c>
    </row>
    <row r="340" spans="1:5" ht="12.75">
      <c r="A340" t="s">
        <v>46</v>
      </c>
      <c r="E340" s="29" t="s">
        <v>45</v>
      </c>
    </row>
    <row r="341" spans="1:16" ht="25.5">
      <c r="A341" s="18" t="s">
        <v>37</v>
      </c>
      <c s="23" t="s">
        <v>447</v>
      </c>
      <c s="23" t="s">
        <v>3820</v>
      </c>
      <c s="18" t="s">
        <v>45</v>
      </c>
      <c s="24" t="s">
        <v>3821</v>
      </c>
      <c s="25" t="s">
        <v>165</v>
      </c>
      <c s="26">
        <v>120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45</v>
      </c>
    </row>
    <row r="343" spans="1:5" ht="12.75">
      <c r="A343" s="30" t="s">
        <v>44</v>
      </c>
      <c r="E343" s="31" t="s">
        <v>45</v>
      </c>
    </row>
    <row r="344" spans="1:5" ht="12.75">
      <c r="A344" t="s">
        <v>46</v>
      </c>
      <c r="E344" s="29" t="s">
        <v>45</v>
      </c>
    </row>
    <row r="345" spans="1:16" ht="12.75">
      <c r="A345" s="18" t="s">
        <v>37</v>
      </c>
      <c s="23" t="s">
        <v>473</v>
      </c>
      <c s="23" t="s">
        <v>3776</v>
      </c>
      <c s="18" t="s">
        <v>45</v>
      </c>
      <c s="24" t="s">
        <v>3812</v>
      </c>
      <c s="25" t="s">
        <v>179</v>
      </c>
      <c s="26">
        <v>4.8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45</v>
      </c>
    </row>
    <row r="347" spans="1:5" ht="12.75">
      <c r="A347" s="30" t="s">
        <v>44</v>
      </c>
      <c r="E347" s="31" t="s">
        <v>45</v>
      </c>
    </row>
    <row r="348" spans="1:5" ht="12.75">
      <c r="A348" t="s">
        <v>46</v>
      </c>
      <c r="E348" s="29" t="s">
        <v>45</v>
      </c>
    </row>
    <row r="349" spans="1:16" ht="12.75">
      <c r="A349" s="18" t="s">
        <v>37</v>
      </c>
      <c s="23" t="s">
        <v>479</v>
      </c>
      <c s="23" t="s">
        <v>3776</v>
      </c>
      <c s="18" t="s">
        <v>18</v>
      </c>
      <c s="24" t="s">
        <v>3813</v>
      </c>
      <c s="25" t="s">
        <v>179</v>
      </c>
      <c s="26">
        <v>4.8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45</v>
      </c>
    </row>
    <row r="351" spans="1:5" ht="12.75">
      <c r="A351" s="30" t="s">
        <v>44</v>
      </c>
      <c r="E351" s="31" t="s">
        <v>45</v>
      </c>
    </row>
    <row r="352" spans="1:5" ht="12.75">
      <c r="A352" t="s">
        <v>46</v>
      </c>
      <c r="E352" s="29" t="s">
        <v>45</v>
      </c>
    </row>
    <row r="353" spans="1:16" ht="12.75">
      <c r="A353" s="18" t="s">
        <v>37</v>
      </c>
      <c s="23" t="s">
        <v>484</v>
      </c>
      <c s="23" t="s">
        <v>3779</v>
      </c>
      <c s="18" t="s">
        <v>45</v>
      </c>
      <c s="24" t="s">
        <v>3780</v>
      </c>
      <c s="25" t="s">
        <v>179</v>
      </c>
      <c s="26">
        <v>4.8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45</v>
      </c>
    </row>
    <row r="355" spans="1:5" ht="12.75">
      <c r="A355" s="30" t="s">
        <v>44</v>
      </c>
      <c r="E355" s="31" t="s">
        <v>45</v>
      </c>
    </row>
    <row r="356" spans="1:5" ht="12.75">
      <c r="A356" t="s">
        <v>46</v>
      </c>
      <c r="E356" s="29" t="s">
        <v>45</v>
      </c>
    </row>
    <row r="357" spans="1:16" ht="12.75">
      <c r="A357" s="18" t="s">
        <v>37</v>
      </c>
      <c s="23" t="s">
        <v>489</v>
      </c>
      <c s="23" t="s">
        <v>3779</v>
      </c>
      <c s="18" t="s">
        <v>18</v>
      </c>
      <c s="24" t="s">
        <v>3780</v>
      </c>
      <c s="25" t="s">
        <v>179</v>
      </c>
      <c s="26">
        <v>4.8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45</v>
      </c>
    </row>
    <row r="359" spans="1:5" ht="12.75">
      <c r="A359" s="30" t="s">
        <v>44</v>
      </c>
      <c r="E359" s="31" t="s">
        <v>45</v>
      </c>
    </row>
    <row r="360" spans="1:5" ht="12.75">
      <c r="A360" t="s">
        <v>46</v>
      </c>
      <c r="E360" s="29" t="s">
        <v>45</v>
      </c>
    </row>
    <row r="361" spans="1:16" ht="12.75">
      <c r="A361" s="18" t="s">
        <v>37</v>
      </c>
      <c s="23" t="s">
        <v>507</v>
      </c>
      <c s="23" t="s">
        <v>115</v>
      </c>
      <c s="18" t="s">
        <v>45</v>
      </c>
      <c s="24" t="s">
        <v>3822</v>
      </c>
      <c s="25" t="s">
        <v>179</v>
      </c>
      <c s="26">
        <v>0.33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45</v>
      </c>
    </row>
    <row r="363" spans="1:5" ht="12.75">
      <c r="A363" s="30" t="s">
        <v>44</v>
      </c>
      <c r="E363" s="31" t="s">
        <v>45</v>
      </c>
    </row>
    <row r="364" spans="1:5" ht="12.75">
      <c r="A364" t="s">
        <v>46</v>
      </c>
      <c r="E364" s="29" t="s">
        <v>45</v>
      </c>
    </row>
    <row r="365" spans="1:16" ht="12.75">
      <c r="A365" s="18" t="s">
        <v>37</v>
      </c>
      <c s="23" t="s">
        <v>511</v>
      </c>
      <c s="23" t="s">
        <v>120</v>
      </c>
      <c s="18" t="s">
        <v>45</v>
      </c>
      <c s="24" t="s">
        <v>3823</v>
      </c>
      <c s="25" t="s">
        <v>678</v>
      </c>
      <c s="26">
        <v>3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45</v>
      </c>
    </row>
    <row r="367" spans="1:5" ht="12.75">
      <c r="A367" s="30" t="s">
        <v>44</v>
      </c>
      <c r="E367" s="31" t="s">
        <v>45</v>
      </c>
    </row>
    <row r="368" spans="1:5" ht="12.75">
      <c r="A368" t="s">
        <v>46</v>
      </c>
      <c r="E368" s="29" t="s">
        <v>45</v>
      </c>
    </row>
    <row r="369" spans="1:16" ht="12.75">
      <c r="A369" s="18" t="s">
        <v>37</v>
      </c>
      <c s="23" t="s">
        <v>517</v>
      </c>
      <c s="23" t="s">
        <v>125</v>
      </c>
      <c s="18" t="s">
        <v>45</v>
      </c>
      <c s="24" t="s">
        <v>3824</v>
      </c>
      <c s="25" t="s">
        <v>179</v>
      </c>
      <c s="26">
        <v>4.8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45</v>
      </c>
    </row>
    <row r="371" spans="1:5" ht="12.75">
      <c r="A371" s="30" t="s">
        <v>44</v>
      </c>
      <c r="E371" s="31" t="s">
        <v>45</v>
      </c>
    </row>
    <row r="372" spans="1:5" ht="12.75">
      <c r="A372" t="s">
        <v>46</v>
      </c>
      <c r="E372" s="29" t="s">
        <v>45</v>
      </c>
    </row>
    <row r="373" spans="1:16" ht="12.75">
      <c r="A373" s="18" t="s">
        <v>37</v>
      </c>
      <c s="23" t="s">
        <v>523</v>
      </c>
      <c s="23" t="s">
        <v>130</v>
      </c>
      <c s="18" t="s">
        <v>45</v>
      </c>
      <c s="24" t="s">
        <v>3825</v>
      </c>
      <c s="25" t="s">
        <v>3704</v>
      </c>
      <c s="26">
        <v>4800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45</v>
      </c>
    </row>
    <row r="375" spans="1:5" ht="12.75">
      <c r="A375" s="30" t="s">
        <v>44</v>
      </c>
      <c r="E375" s="31" t="s">
        <v>45</v>
      </c>
    </row>
    <row r="376" spans="1:5" ht="12.75">
      <c r="A376" t="s">
        <v>46</v>
      </c>
      <c r="E376" s="29" t="s">
        <v>45</v>
      </c>
    </row>
    <row r="377" spans="1:16" ht="12.75">
      <c r="A377" s="18" t="s">
        <v>37</v>
      </c>
      <c s="23" t="s">
        <v>528</v>
      </c>
      <c s="23" t="s">
        <v>135</v>
      </c>
      <c s="18" t="s">
        <v>45</v>
      </c>
      <c s="24" t="s">
        <v>3826</v>
      </c>
      <c s="25" t="s">
        <v>3704</v>
      </c>
      <c s="26">
        <v>4800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12.75">
      <c r="A378" s="28" t="s">
        <v>42</v>
      </c>
      <c r="E378" s="29" t="s">
        <v>45</v>
      </c>
    </row>
    <row r="379" spans="1:5" ht="12.75">
      <c r="A379" s="30" t="s">
        <v>44</v>
      </c>
      <c r="E379" s="31" t="s">
        <v>45</v>
      </c>
    </row>
    <row r="380" spans="1:5" ht="12.75">
      <c r="A380" t="s">
        <v>46</v>
      </c>
      <c r="E380" s="29" t="s">
        <v>45</v>
      </c>
    </row>
    <row r="381" spans="1:18" ht="12.75" customHeight="1">
      <c r="A381" s="5" t="s">
        <v>35</v>
      </c>
      <c s="5"/>
      <c s="35" t="s">
        <v>64</v>
      </c>
      <c s="5"/>
      <c s="21" t="s">
        <v>3827</v>
      </c>
      <c s="5"/>
      <c s="5"/>
      <c s="5"/>
      <c s="36">
        <f>0+Q381</f>
      </c>
      <c r="O381">
        <f>0+R381</f>
      </c>
      <c r="Q381">
        <f>0+I382+I386+I390+I394+I398+I402+I406+I410+I414+I418+I422</f>
      </c>
      <c>
        <f>0+O382+O386+O390+O394+O398+O402+O406+O410+O414+O418+O422</f>
      </c>
    </row>
    <row r="382" spans="1:16" ht="12.75">
      <c r="A382" s="18" t="s">
        <v>37</v>
      </c>
      <c s="23" t="s">
        <v>18</v>
      </c>
      <c s="23" t="s">
        <v>18</v>
      </c>
      <c s="18" t="s">
        <v>45</v>
      </c>
      <c s="24" t="s">
        <v>3828</v>
      </c>
      <c s="25" t="s">
        <v>3829</v>
      </c>
      <c s="26">
        <v>19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45</v>
      </c>
    </row>
    <row r="384" spans="1:5" ht="12.75">
      <c r="A384" s="30" t="s">
        <v>44</v>
      </c>
      <c r="E384" s="31" t="s">
        <v>45</v>
      </c>
    </row>
    <row r="385" spans="1:5" ht="12.75">
      <c r="A385" t="s">
        <v>46</v>
      </c>
      <c r="E385" s="29" t="s">
        <v>45</v>
      </c>
    </row>
    <row r="386" spans="1:16" ht="12.75">
      <c r="A386" s="18" t="s">
        <v>37</v>
      </c>
      <c s="23" t="s">
        <v>17</v>
      </c>
      <c s="23" t="s">
        <v>34</v>
      </c>
      <c s="18" t="s">
        <v>45</v>
      </c>
      <c s="24" t="s">
        <v>3830</v>
      </c>
      <c s="25" t="s">
        <v>3829</v>
      </c>
      <c s="26">
        <v>14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45</v>
      </c>
    </row>
    <row r="388" spans="1:5" ht="12.75">
      <c r="A388" s="30" t="s">
        <v>44</v>
      </c>
      <c r="E388" s="31" t="s">
        <v>45</v>
      </c>
    </row>
    <row r="389" spans="1:5" ht="12.75">
      <c r="A389" t="s">
        <v>46</v>
      </c>
      <c r="E389" s="29" t="s">
        <v>45</v>
      </c>
    </row>
    <row r="390" spans="1:16" ht="12.75">
      <c r="A390" s="18" t="s">
        <v>37</v>
      </c>
      <c s="23" t="s">
        <v>16</v>
      </c>
      <c s="23" t="s">
        <v>74</v>
      </c>
      <c s="18" t="s">
        <v>45</v>
      </c>
      <c s="24" t="s">
        <v>3831</v>
      </c>
      <c s="25" t="s">
        <v>3829</v>
      </c>
      <c s="26">
        <v>57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45</v>
      </c>
    </row>
    <row r="392" spans="1:5" ht="12.75">
      <c r="A392" s="30" t="s">
        <v>44</v>
      </c>
      <c r="E392" s="31" t="s">
        <v>45</v>
      </c>
    </row>
    <row r="393" spans="1:5" ht="12.75">
      <c r="A393" t="s">
        <v>46</v>
      </c>
      <c r="E393" s="29" t="s">
        <v>45</v>
      </c>
    </row>
    <row r="394" spans="1:16" ht="12.75">
      <c r="A394" s="18" t="s">
        <v>37</v>
      </c>
      <c s="23" t="s">
        <v>502</v>
      </c>
      <c s="23" t="s">
        <v>17</v>
      </c>
      <c s="18" t="s">
        <v>45</v>
      </c>
      <c s="24" t="s">
        <v>3832</v>
      </c>
      <c s="25" t="s">
        <v>3829</v>
      </c>
      <c s="26">
        <v>61</v>
      </c>
      <c s="27">
        <v>0</v>
      </c>
      <c s="27">
        <f>ROUND(ROUND(H394,2)*ROUND(G394,3),2)</f>
      </c>
      <c r="O394">
        <f>(I394*21)/100</f>
      </c>
      <c t="s">
        <v>17</v>
      </c>
    </row>
    <row r="395" spans="1:5" ht="12.75">
      <c r="A395" s="28" t="s">
        <v>42</v>
      </c>
      <c r="E395" s="29" t="s">
        <v>45</v>
      </c>
    </row>
    <row r="396" spans="1:5" ht="12.75">
      <c r="A396" s="30" t="s">
        <v>44</v>
      </c>
      <c r="E396" s="31" t="s">
        <v>45</v>
      </c>
    </row>
    <row r="397" spans="1:5" ht="12.75">
      <c r="A397" t="s">
        <v>46</v>
      </c>
      <c r="E397" s="29" t="s">
        <v>45</v>
      </c>
    </row>
    <row r="398" spans="1:16" ht="12.75">
      <c r="A398" s="18" t="s">
        <v>37</v>
      </c>
      <c s="23" t="s">
        <v>559</v>
      </c>
      <c s="23" t="s">
        <v>16</v>
      </c>
      <c s="18" t="s">
        <v>45</v>
      </c>
      <c s="24" t="s">
        <v>3833</v>
      </c>
      <c s="25" t="s">
        <v>3829</v>
      </c>
      <c s="26">
        <v>12</v>
      </c>
      <c s="27">
        <v>0</v>
      </c>
      <c s="27">
        <f>ROUND(ROUND(H398,2)*ROUND(G398,3),2)</f>
      </c>
      <c r="O398">
        <f>(I398*21)/100</f>
      </c>
      <c t="s">
        <v>17</v>
      </c>
    </row>
    <row r="399" spans="1:5" ht="12.75">
      <c r="A399" s="28" t="s">
        <v>42</v>
      </c>
      <c r="E399" s="29" t="s">
        <v>45</v>
      </c>
    </row>
    <row r="400" spans="1:5" ht="12.75">
      <c r="A400" s="30" t="s">
        <v>44</v>
      </c>
      <c r="E400" s="31" t="s">
        <v>45</v>
      </c>
    </row>
    <row r="401" spans="1:5" ht="12.75">
      <c r="A401" t="s">
        <v>46</v>
      </c>
      <c r="E401" s="29" t="s">
        <v>45</v>
      </c>
    </row>
    <row r="402" spans="1:16" ht="12.75">
      <c r="A402" s="18" t="s">
        <v>37</v>
      </c>
      <c s="23" t="s">
        <v>566</v>
      </c>
      <c s="23" t="s">
        <v>25</v>
      </c>
      <c s="18" t="s">
        <v>45</v>
      </c>
      <c s="24" t="s">
        <v>3834</v>
      </c>
      <c s="25" t="s">
        <v>3829</v>
      </c>
      <c s="26">
        <v>34</v>
      </c>
      <c s="27">
        <v>0</v>
      </c>
      <c s="27">
        <f>ROUND(ROUND(H402,2)*ROUND(G402,3),2)</f>
      </c>
      <c r="O402">
        <f>(I402*21)/100</f>
      </c>
      <c t="s">
        <v>17</v>
      </c>
    </row>
    <row r="403" spans="1:5" ht="12.75">
      <c r="A403" s="28" t="s">
        <v>42</v>
      </c>
      <c r="E403" s="29" t="s">
        <v>45</v>
      </c>
    </row>
    <row r="404" spans="1:5" ht="12.75">
      <c r="A404" s="30" t="s">
        <v>44</v>
      </c>
      <c r="E404" s="31" t="s">
        <v>45</v>
      </c>
    </row>
    <row r="405" spans="1:5" ht="12.75">
      <c r="A405" t="s">
        <v>46</v>
      </c>
      <c r="E405" s="29" t="s">
        <v>45</v>
      </c>
    </row>
    <row r="406" spans="1:16" ht="12.75">
      <c r="A406" s="18" t="s">
        <v>37</v>
      </c>
      <c s="23" t="s">
        <v>569</v>
      </c>
      <c s="23" t="s">
        <v>27</v>
      </c>
      <c s="18" t="s">
        <v>45</v>
      </c>
      <c s="24" t="s">
        <v>3835</v>
      </c>
      <c s="25" t="s">
        <v>3829</v>
      </c>
      <c s="26">
        <v>49</v>
      </c>
      <c s="27">
        <v>0</v>
      </c>
      <c s="27">
        <f>ROUND(ROUND(H406,2)*ROUND(G406,3),2)</f>
      </c>
      <c r="O406">
        <f>(I406*21)/100</f>
      </c>
      <c t="s">
        <v>17</v>
      </c>
    </row>
    <row r="407" spans="1:5" ht="12.75">
      <c r="A407" s="28" t="s">
        <v>42</v>
      </c>
      <c r="E407" s="29" t="s">
        <v>45</v>
      </c>
    </row>
    <row r="408" spans="1:5" ht="12.75">
      <c r="A408" s="30" t="s">
        <v>44</v>
      </c>
      <c r="E408" s="31" t="s">
        <v>45</v>
      </c>
    </row>
    <row r="409" spans="1:5" ht="12.75">
      <c r="A409" t="s">
        <v>46</v>
      </c>
      <c r="E409" s="29" t="s">
        <v>45</v>
      </c>
    </row>
    <row r="410" spans="1:16" ht="12.75">
      <c r="A410" s="18" t="s">
        <v>37</v>
      </c>
      <c s="23" t="s">
        <v>574</v>
      </c>
      <c s="23" t="s">
        <v>29</v>
      </c>
      <c s="18" t="s">
        <v>45</v>
      </c>
      <c s="24" t="s">
        <v>3836</v>
      </c>
      <c s="25" t="s">
        <v>3829</v>
      </c>
      <c s="26">
        <v>4</v>
      </c>
      <c s="27">
        <v>0</v>
      </c>
      <c s="27">
        <f>ROUND(ROUND(H410,2)*ROUND(G410,3),2)</f>
      </c>
      <c r="O410">
        <f>(I410*21)/100</f>
      </c>
      <c t="s">
        <v>17</v>
      </c>
    </row>
    <row r="411" spans="1:5" ht="12.75">
      <c r="A411" s="28" t="s">
        <v>42</v>
      </c>
      <c r="E411" s="29" t="s">
        <v>45</v>
      </c>
    </row>
    <row r="412" spans="1:5" ht="12.75">
      <c r="A412" s="30" t="s">
        <v>44</v>
      </c>
      <c r="E412" s="31" t="s">
        <v>45</v>
      </c>
    </row>
    <row r="413" spans="1:5" ht="12.75">
      <c r="A413" t="s">
        <v>46</v>
      </c>
      <c r="E413" s="29" t="s">
        <v>45</v>
      </c>
    </row>
    <row r="414" spans="1:16" ht="12.75">
      <c r="A414" s="18" t="s">
        <v>37</v>
      </c>
      <c s="23" t="s">
        <v>578</v>
      </c>
      <c s="23" t="s">
        <v>64</v>
      </c>
      <c s="18" t="s">
        <v>45</v>
      </c>
      <c s="24" t="s">
        <v>3837</v>
      </c>
      <c s="25" t="s">
        <v>3829</v>
      </c>
      <c s="26">
        <v>26</v>
      </c>
      <c s="27">
        <v>0</v>
      </c>
      <c s="27">
        <f>ROUND(ROUND(H414,2)*ROUND(G414,3),2)</f>
      </c>
      <c r="O414">
        <f>(I414*21)/100</f>
      </c>
      <c t="s">
        <v>17</v>
      </c>
    </row>
    <row r="415" spans="1:5" ht="12.75">
      <c r="A415" s="28" t="s">
        <v>42</v>
      </c>
      <c r="E415" s="29" t="s">
        <v>45</v>
      </c>
    </row>
    <row r="416" spans="1:5" ht="12.75">
      <c r="A416" s="30" t="s">
        <v>44</v>
      </c>
      <c r="E416" s="31" t="s">
        <v>45</v>
      </c>
    </row>
    <row r="417" spans="1:5" ht="12.75">
      <c r="A417" t="s">
        <v>46</v>
      </c>
      <c r="E417" s="29" t="s">
        <v>45</v>
      </c>
    </row>
    <row r="418" spans="1:16" ht="12.75">
      <c r="A418" s="18" t="s">
        <v>37</v>
      </c>
      <c s="23" t="s">
        <v>582</v>
      </c>
      <c s="23" t="s">
        <v>67</v>
      </c>
      <c s="18" t="s">
        <v>45</v>
      </c>
      <c s="24" t="s">
        <v>3838</v>
      </c>
      <c s="25" t="s">
        <v>3829</v>
      </c>
      <c s="26">
        <v>12</v>
      </c>
      <c s="27">
        <v>0</v>
      </c>
      <c s="27">
        <f>ROUND(ROUND(H418,2)*ROUND(G418,3),2)</f>
      </c>
      <c r="O418">
        <f>(I418*21)/100</f>
      </c>
      <c t="s">
        <v>17</v>
      </c>
    </row>
    <row r="419" spans="1:5" ht="12.75">
      <c r="A419" s="28" t="s">
        <v>42</v>
      </c>
      <c r="E419" s="29" t="s">
        <v>45</v>
      </c>
    </row>
    <row r="420" spans="1:5" ht="12.75">
      <c r="A420" s="30" t="s">
        <v>44</v>
      </c>
      <c r="E420" s="31" t="s">
        <v>45</v>
      </c>
    </row>
    <row r="421" spans="1:5" ht="12.75">
      <c r="A421" t="s">
        <v>46</v>
      </c>
      <c r="E421" s="29" t="s">
        <v>45</v>
      </c>
    </row>
    <row r="422" spans="1:16" ht="12.75">
      <c r="A422" s="18" t="s">
        <v>37</v>
      </c>
      <c s="23" t="s">
        <v>586</v>
      </c>
      <c s="23" t="s">
        <v>32</v>
      </c>
      <c s="18" t="s">
        <v>45</v>
      </c>
      <c s="24" t="s">
        <v>3839</v>
      </c>
      <c s="25" t="s">
        <v>3829</v>
      </c>
      <c s="26">
        <v>56</v>
      </c>
      <c s="27">
        <v>0</v>
      </c>
      <c s="27">
        <f>ROUND(ROUND(H422,2)*ROUND(G422,3),2)</f>
      </c>
      <c r="O422">
        <f>(I422*21)/100</f>
      </c>
      <c t="s">
        <v>17</v>
      </c>
    </row>
    <row r="423" spans="1:5" ht="12.75">
      <c r="A423" s="28" t="s">
        <v>42</v>
      </c>
      <c r="E423" s="29" t="s">
        <v>45</v>
      </c>
    </row>
    <row r="424" spans="1:5" ht="12.75">
      <c r="A424" s="30" t="s">
        <v>44</v>
      </c>
      <c r="E424" s="31" t="s">
        <v>45</v>
      </c>
    </row>
    <row r="425" spans="1:5" ht="12.75">
      <c r="A425" t="s">
        <v>46</v>
      </c>
      <c r="E425" s="29" t="s">
        <v>45</v>
      </c>
    </row>
    <row r="426" spans="1:18" ht="12.75" customHeight="1">
      <c r="A426" s="5" t="s">
        <v>35</v>
      </c>
      <c s="5"/>
      <c s="35" t="s">
        <v>67</v>
      </c>
      <c s="5"/>
      <c s="21" t="s">
        <v>3840</v>
      </c>
      <c s="5"/>
      <c s="5"/>
      <c s="5"/>
      <c s="36">
        <f>0+Q426</f>
      </c>
      <c r="O426">
        <f>0+R426</f>
      </c>
      <c r="Q426">
        <f>0+I427</f>
      </c>
      <c>
        <f>0+O427</f>
      </c>
    </row>
    <row r="427" spans="1:16" ht="12.75">
      <c r="A427" s="18" t="s">
        <v>37</v>
      </c>
      <c s="23" t="s">
        <v>25</v>
      </c>
      <c s="23" t="s">
        <v>79</v>
      </c>
      <c s="18" t="s">
        <v>45</v>
      </c>
      <c s="24" t="s">
        <v>3841</v>
      </c>
      <c s="25" t="s">
        <v>3842</v>
      </c>
      <c s="26">
        <v>120</v>
      </c>
      <c s="27">
        <v>0</v>
      </c>
      <c s="27">
        <f>ROUND(ROUND(H427,2)*ROUND(G427,3),2)</f>
      </c>
      <c r="O427">
        <f>(I427*21)/100</f>
      </c>
      <c t="s">
        <v>17</v>
      </c>
    </row>
    <row r="428" spans="1:5" ht="12.75">
      <c r="A428" s="28" t="s">
        <v>42</v>
      </c>
      <c r="E428" s="29" t="s">
        <v>45</v>
      </c>
    </row>
    <row r="429" spans="1:5" ht="12.75">
      <c r="A429" s="30" t="s">
        <v>44</v>
      </c>
      <c r="E429" s="31" t="s">
        <v>45</v>
      </c>
    </row>
    <row r="430" spans="1:5" ht="12.75">
      <c r="A430" t="s">
        <v>46</v>
      </c>
      <c r="E430" s="29" t="s">
        <v>45</v>
      </c>
    </row>
    <row r="431" spans="1:18" ht="12.75" customHeight="1">
      <c r="A431" s="5" t="s">
        <v>35</v>
      </c>
      <c s="5"/>
      <c s="35" t="s">
        <v>32</v>
      </c>
      <c s="5"/>
      <c s="21" t="s">
        <v>3843</v>
      </c>
      <c s="5"/>
      <c s="5"/>
      <c s="5"/>
      <c s="36">
        <f>0+Q431</f>
      </c>
      <c r="O431">
        <f>0+R431</f>
      </c>
      <c r="Q431">
        <f>0+I432+I436+I440+I444+I448+I452+I456+I460+I464+I468+I472+I476+I480+I484</f>
      </c>
      <c>
        <f>0+O432+O436+O440+O444+O448+O452+O456+O460+O464+O468+O472+O476+O480+O484</f>
      </c>
    </row>
    <row r="432" spans="1:16" ht="12.75">
      <c r="A432" s="18" t="s">
        <v>37</v>
      </c>
      <c s="23" t="s">
        <v>27</v>
      </c>
      <c s="23" t="s">
        <v>84</v>
      </c>
      <c s="18" t="s">
        <v>45</v>
      </c>
      <c s="24" t="s">
        <v>3844</v>
      </c>
      <c s="25" t="s">
        <v>3845</v>
      </c>
      <c s="26">
        <v>396</v>
      </c>
      <c s="27">
        <v>0</v>
      </c>
      <c s="27">
        <f>ROUND(ROUND(H432,2)*ROUND(G432,3),2)</f>
      </c>
      <c r="O432">
        <f>(I432*21)/100</f>
      </c>
      <c t="s">
        <v>17</v>
      </c>
    </row>
    <row r="433" spans="1:5" ht="12.75">
      <c r="A433" s="28" t="s">
        <v>42</v>
      </c>
      <c r="E433" s="29" t="s">
        <v>45</v>
      </c>
    </row>
    <row r="434" spans="1:5" ht="12.75">
      <c r="A434" s="30" t="s">
        <v>44</v>
      </c>
      <c r="E434" s="31" t="s">
        <v>45</v>
      </c>
    </row>
    <row r="435" spans="1:5" ht="12.75">
      <c r="A435" t="s">
        <v>46</v>
      </c>
      <c r="E435" s="29" t="s">
        <v>45</v>
      </c>
    </row>
    <row r="436" spans="1:16" ht="12.75">
      <c r="A436" s="18" t="s">
        <v>37</v>
      </c>
      <c s="23" t="s">
        <v>29</v>
      </c>
      <c s="23" t="s">
        <v>86</v>
      </c>
      <c s="18" t="s">
        <v>45</v>
      </c>
      <c s="24" t="s">
        <v>3846</v>
      </c>
      <c s="25" t="s">
        <v>3845</v>
      </c>
      <c s="26">
        <v>369</v>
      </c>
      <c s="27">
        <v>0</v>
      </c>
      <c s="27">
        <f>ROUND(ROUND(H436,2)*ROUND(G436,3),2)</f>
      </c>
      <c r="O436">
        <f>(I436*21)/100</f>
      </c>
      <c t="s">
        <v>17</v>
      </c>
    </row>
    <row r="437" spans="1:5" ht="12.75">
      <c r="A437" s="28" t="s">
        <v>42</v>
      </c>
      <c r="E437" s="29" t="s">
        <v>45</v>
      </c>
    </row>
    <row r="438" spans="1:5" ht="12.75">
      <c r="A438" s="30" t="s">
        <v>44</v>
      </c>
      <c r="E438" s="31" t="s">
        <v>45</v>
      </c>
    </row>
    <row r="439" spans="1:5" ht="12.75">
      <c r="A439" t="s">
        <v>46</v>
      </c>
      <c r="E439" s="29" t="s">
        <v>45</v>
      </c>
    </row>
    <row r="440" spans="1:16" ht="12.75">
      <c r="A440" s="18" t="s">
        <v>37</v>
      </c>
      <c s="23" t="s">
        <v>64</v>
      </c>
      <c s="23" t="s">
        <v>93</v>
      </c>
      <c s="18" t="s">
        <v>45</v>
      </c>
      <c s="24" t="s">
        <v>3847</v>
      </c>
      <c s="25" t="s">
        <v>3842</v>
      </c>
      <c s="26">
        <v>37</v>
      </c>
      <c s="27">
        <v>0</v>
      </c>
      <c s="27">
        <f>ROUND(ROUND(H440,2)*ROUND(G440,3),2)</f>
      </c>
      <c r="O440">
        <f>(I440*21)/100</f>
      </c>
      <c t="s">
        <v>17</v>
      </c>
    </row>
    <row r="441" spans="1:5" ht="12.75">
      <c r="A441" s="28" t="s">
        <v>42</v>
      </c>
      <c r="E441" s="29" t="s">
        <v>45</v>
      </c>
    </row>
    <row r="442" spans="1:5" ht="12.75">
      <c r="A442" s="30" t="s">
        <v>44</v>
      </c>
      <c r="E442" s="31" t="s">
        <v>45</v>
      </c>
    </row>
    <row r="443" spans="1:5" ht="12.75">
      <c r="A443" t="s">
        <v>46</v>
      </c>
      <c r="E443" s="29" t="s">
        <v>45</v>
      </c>
    </row>
    <row r="444" spans="1:16" ht="12.75">
      <c r="A444" s="18" t="s">
        <v>37</v>
      </c>
      <c s="23" t="s">
        <v>67</v>
      </c>
      <c s="23" t="s">
        <v>99</v>
      </c>
      <c s="18" t="s">
        <v>45</v>
      </c>
      <c s="24" t="s">
        <v>3848</v>
      </c>
      <c s="25" t="s">
        <v>3845</v>
      </c>
      <c s="26">
        <v>355</v>
      </c>
      <c s="27">
        <v>0</v>
      </c>
      <c s="27">
        <f>ROUND(ROUND(H444,2)*ROUND(G444,3),2)</f>
      </c>
      <c r="O444">
        <f>(I444*21)/100</f>
      </c>
      <c t="s">
        <v>17</v>
      </c>
    </row>
    <row r="445" spans="1:5" ht="12.75">
      <c r="A445" s="28" t="s">
        <v>42</v>
      </c>
      <c r="E445" s="29" t="s">
        <v>45</v>
      </c>
    </row>
    <row r="446" spans="1:5" ht="12.75">
      <c r="A446" s="30" t="s">
        <v>44</v>
      </c>
      <c r="E446" s="31" t="s">
        <v>45</v>
      </c>
    </row>
    <row r="447" spans="1:5" ht="12.75">
      <c r="A447" t="s">
        <v>46</v>
      </c>
      <c r="E447" s="29" t="s">
        <v>45</v>
      </c>
    </row>
    <row r="448" spans="1:16" ht="12.75">
      <c r="A448" s="18" t="s">
        <v>37</v>
      </c>
      <c s="23" t="s">
        <v>32</v>
      </c>
      <c s="23" t="s">
        <v>103</v>
      </c>
      <c s="18" t="s">
        <v>45</v>
      </c>
      <c s="24" t="s">
        <v>3849</v>
      </c>
      <c s="25" t="s">
        <v>3845</v>
      </c>
      <c s="26">
        <v>390</v>
      </c>
      <c s="27">
        <v>0</v>
      </c>
      <c s="27">
        <f>ROUND(ROUND(H448,2)*ROUND(G448,3),2)</f>
      </c>
      <c r="O448">
        <f>(I448*21)/100</f>
      </c>
      <c t="s">
        <v>17</v>
      </c>
    </row>
    <row r="449" spans="1:5" ht="12.75">
      <c r="A449" s="28" t="s">
        <v>42</v>
      </c>
      <c r="E449" s="29" t="s">
        <v>45</v>
      </c>
    </row>
    <row r="450" spans="1:5" ht="12.75">
      <c r="A450" s="30" t="s">
        <v>44</v>
      </c>
      <c r="E450" s="31" t="s">
        <v>45</v>
      </c>
    </row>
    <row r="451" spans="1:5" ht="12.75">
      <c r="A451" t="s">
        <v>46</v>
      </c>
      <c r="E451" s="29" t="s">
        <v>45</v>
      </c>
    </row>
    <row r="452" spans="1:16" ht="12.75">
      <c r="A452" s="18" t="s">
        <v>37</v>
      </c>
      <c s="23" t="s">
        <v>34</v>
      </c>
      <c s="23" t="s">
        <v>107</v>
      </c>
      <c s="18" t="s">
        <v>45</v>
      </c>
      <c s="24" t="s">
        <v>3850</v>
      </c>
      <c s="25" t="s">
        <v>3845</v>
      </c>
      <c s="26">
        <v>425</v>
      </c>
      <c s="27">
        <v>0</v>
      </c>
      <c s="27">
        <f>ROUND(ROUND(H452,2)*ROUND(G452,3),2)</f>
      </c>
      <c r="O452">
        <f>(I452*21)/100</f>
      </c>
      <c t="s">
        <v>17</v>
      </c>
    </row>
    <row r="453" spans="1:5" ht="12.75">
      <c r="A453" s="28" t="s">
        <v>42</v>
      </c>
      <c r="E453" s="29" t="s">
        <v>45</v>
      </c>
    </row>
    <row r="454" spans="1:5" ht="12.75">
      <c r="A454" s="30" t="s">
        <v>44</v>
      </c>
      <c r="E454" s="31" t="s">
        <v>45</v>
      </c>
    </row>
    <row r="455" spans="1:5" ht="12.75">
      <c r="A455" t="s">
        <v>46</v>
      </c>
      <c r="E455" s="29" t="s">
        <v>45</v>
      </c>
    </row>
    <row r="456" spans="1:16" ht="12.75">
      <c r="A456" s="18" t="s">
        <v>37</v>
      </c>
      <c s="23" t="s">
        <v>495</v>
      </c>
      <c s="23" t="s">
        <v>111</v>
      </c>
      <c s="18" t="s">
        <v>45</v>
      </c>
      <c s="24" t="s">
        <v>3851</v>
      </c>
      <c s="25" t="s">
        <v>3845</v>
      </c>
      <c s="26">
        <v>495</v>
      </c>
      <c s="27">
        <v>0</v>
      </c>
      <c s="27">
        <f>ROUND(ROUND(H456,2)*ROUND(G456,3),2)</f>
      </c>
      <c r="O456">
        <f>(I456*21)/100</f>
      </c>
      <c t="s">
        <v>17</v>
      </c>
    </row>
    <row r="457" spans="1:5" ht="12.75">
      <c r="A457" s="28" t="s">
        <v>42</v>
      </c>
      <c r="E457" s="29" t="s">
        <v>45</v>
      </c>
    </row>
    <row r="458" spans="1:5" ht="12.75">
      <c r="A458" s="30" t="s">
        <v>44</v>
      </c>
      <c r="E458" s="31" t="s">
        <v>45</v>
      </c>
    </row>
    <row r="459" spans="1:5" ht="12.75">
      <c r="A459" t="s">
        <v>46</v>
      </c>
      <c r="E459" s="29" t="s">
        <v>45</v>
      </c>
    </row>
    <row r="460" spans="1:16" ht="12.75">
      <c r="A460" s="18" t="s">
        <v>37</v>
      </c>
      <c s="23" t="s">
        <v>507</v>
      </c>
      <c s="23" t="s">
        <v>115</v>
      </c>
      <c s="18" t="s">
        <v>45</v>
      </c>
      <c s="24" t="s">
        <v>3852</v>
      </c>
      <c s="25" t="s">
        <v>3845</v>
      </c>
      <c s="26">
        <v>260</v>
      </c>
      <c s="27">
        <v>0</v>
      </c>
      <c s="27">
        <f>ROUND(ROUND(H460,2)*ROUND(G460,3),2)</f>
      </c>
      <c r="O460">
        <f>(I460*21)/100</f>
      </c>
      <c t="s">
        <v>17</v>
      </c>
    </row>
    <row r="461" spans="1:5" ht="12.75">
      <c r="A461" s="28" t="s">
        <v>42</v>
      </c>
      <c r="E461" s="29" t="s">
        <v>45</v>
      </c>
    </row>
    <row r="462" spans="1:5" ht="12.75">
      <c r="A462" s="30" t="s">
        <v>44</v>
      </c>
      <c r="E462" s="31" t="s">
        <v>45</v>
      </c>
    </row>
    <row r="463" spans="1:5" ht="12.75">
      <c r="A463" t="s">
        <v>46</v>
      </c>
      <c r="E463" s="29" t="s">
        <v>45</v>
      </c>
    </row>
    <row r="464" spans="1:16" ht="12.75">
      <c r="A464" s="18" t="s">
        <v>37</v>
      </c>
      <c s="23" t="s">
        <v>511</v>
      </c>
      <c s="23" t="s">
        <v>120</v>
      </c>
      <c s="18" t="s">
        <v>45</v>
      </c>
      <c s="24" t="s">
        <v>3853</v>
      </c>
      <c s="25" t="s">
        <v>3845</v>
      </c>
      <c s="26">
        <v>245</v>
      </c>
      <c s="27">
        <v>0</v>
      </c>
      <c s="27">
        <f>ROUND(ROUND(H464,2)*ROUND(G464,3),2)</f>
      </c>
      <c r="O464">
        <f>(I464*21)/100</f>
      </c>
      <c t="s">
        <v>17</v>
      </c>
    </row>
    <row r="465" spans="1:5" ht="12.75">
      <c r="A465" s="28" t="s">
        <v>42</v>
      </c>
      <c r="E465" s="29" t="s">
        <v>45</v>
      </c>
    </row>
    <row r="466" spans="1:5" ht="12.75">
      <c r="A466" s="30" t="s">
        <v>44</v>
      </c>
      <c r="E466" s="31" t="s">
        <v>45</v>
      </c>
    </row>
    <row r="467" spans="1:5" ht="12.75">
      <c r="A467" t="s">
        <v>46</v>
      </c>
      <c r="E467" s="29" t="s">
        <v>45</v>
      </c>
    </row>
    <row r="468" spans="1:16" ht="12.75">
      <c r="A468" s="18" t="s">
        <v>37</v>
      </c>
      <c s="23" t="s">
        <v>517</v>
      </c>
      <c s="23" t="s">
        <v>125</v>
      </c>
      <c s="18" t="s">
        <v>45</v>
      </c>
      <c s="24" t="s">
        <v>3854</v>
      </c>
      <c s="25" t="s">
        <v>3842</v>
      </c>
      <c s="26">
        <v>74</v>
      </c>
      <c s="27">
        <v>0</v>
      </c>
      <c s="27">
        <f>ROUND(ROUND(H468,2)*ROUND(G468,3),2)</f>
      </c>
      <c r="O468">
        <f>(I468*21)/100</f>
      </c>
      <c t="s">
        <v>17</v>
      </c>
    </row>
    <row r="469" spans="1:5" ht="12.75">
      <c r="A469" s="28" t="s">
        <v>42</v>
      </c>
      <c r="E469" s="29" t="s">
        <v>45</v>
      </c>
    </row>
    <row r="470" spans="1:5" ht="12.75">
      <c r="A470" s="30" t="s">
        <v>44</v>
      </c>
      <c r="E470" s="31" t="s">
        <v>45</v>
      </c>
    </row>
    <row r="471" spans="1:5" ht="12.75">
      <c r="A471" t="s">
        <v>46</v>
      </c>
      <c r="E471" s="29" t="s">
        <v>45</v>
      </c>
    </row>
    <row r="472" spans="1:16" ht="12.75">
      <c r="A472" s="18" t="s">
        <v>37</v>
      </c>
      <c s="23" t="s">
        <v>523</v>
      </c>
      <c s="23" t="s">
        <v>130</v>
      </c>
      <c s="18" t="s">
        <v>45</v>
      </c>
      <c s="24" t="s">
        <v>3855</v>
      </c>
      <c s="25" t="s">
        <v>3845</v>
      </c>
      <c s="26">
        <v>591</v>
      </c>
      <c s="27">
        <v>0</v>
      </c>
      <c s="27">
        <f>ROUND(ROUND(H472,2)*ROUND(G472,3),2)</f>
      </c>
      <c r="O472">
        <f>(I472*21)/100</f>
      </c>
      <c t="s">
        <v>17</v>
      </c>
    </row>
    <row r="473" spans="1:5" ht="12.75">
      <c r="A473" s="28" t="s">
        <v>42</v>
      </c>
      <c r="E473" s="29" t="s">
        <v>45</v>
      </c>
    </row>
    <row r="474" spans="1:5" ht="12.75">
      <c r="A474" s="30" t="s">
        <v>44</v>
      </c>
      <c r="E474" s="31" t="s">
        <v>45</v>
      </c>
    </row>
    <row r="475" spans="1:5" ht="12.75">
      <c r="A475" t="s">
        <v>46</v>
      </c>
      <c r="E475" s="29" t="s">
        <v>45</v>
      </c>
    </row>
    <row r="476" spans="1:16" ht="12.75">
      <c r="A476" s="18" t="s">
        <v>37</v>
      </c>
      <c s="23" t="s">
        <v>528</v>
      </c>
      <c s="23" t="s">
        <v>135</v>
      </c>
      <c s="18" t="s">
        <v>45</v>
      </c>
      <c s="24" t="s">
        <v>3856</v>
      </c>
      <c s="25" t="s">
        <v>3845</v>
      </c>
      <c s="26">
        <v>40</v>
      </c>
      <c s="27">
        <v>0</v>
      </c>
      <c s="27">
        <f>ROUND(ROUND(H476,2)*ROUND(G476,3),2)</f>
      </c>
      <c r="O476">
        <f>(I476*21)/100</f>
      </c>
      <c t="s">
        <v>17</v>
      </c>
    </row>
    <row r="477" spans="1:5" ht="12.75">
      <c r="A477" s="28" t="s">
        <v>42</v>
      </c>
      <c r="E477" s="29" t="s">
        <v>45</v>
      </c>
    </row>
    <row r="478" spans="1:5" ht="12.75">
      <c r="A478" s="30" t="s">
        <v>44</v>
      </c>
      <c r="E478" s="31" t="s">
        <v>45</v>
      </c>
    </row>
    <row r="479" spans="1:5" ht="12.75">
      <c r="A479" t="s">
        <v>46</v>
      </c>
      <c r="E479" s="29" t="s">
        <v>45</v>
      </c>
    </row>
    <row r="480" spans="1:16" ht="12.75">
      <c r="A480" s="18" t="s">
        <v>37</v>
      </c>
      <c s="23" t="s">
        <v>533</v>
      </c>
      <c s="23" t="s">
        <v>140</v>
      </c>
      <c s="18" t="s">
        <v>45</v>
      </c>
      <c s="24" t="s">
        <v>3857</v>
      </c>
      <c s="25" t="s">
        <v>3845</v>
      </c>
      <c s="26">
        <v>275</v>
      </c>
      <c s="27">
        <v>0</v>
      </c>
      <c s="27">
        <f>ROUND(ROUND(H480,2)*ROUND(G480,3),2)</f>
      </c>
      <c r="O480">
        <f>(I480*21)/100</f>
      </c>
      <c t="s">
        <v>17</v>
      </c>
    </row>
    <row r="481" spans="1:5" ht="12.75">
      <c r="A481" s="28" t="s">
        <v>42</v>
      </c>
      <c r="E481" s="29" t="s">
        <v>45</v>
      </c>
    </row>
    <row r="482" spans="1:5" ht="12.75">
      <c r="A482" s="30" t="s">
        <v>44</v>
      </c>
      <c r="E482" s="31" t="s">
        <v>45</v>
      </c>
    </row>
    <row r="483" spans="1:5" ht="12.75">
      <c r="A483" t="s">
        <v>46</v>
      </c>
      <c r="E483" s="29" t="s">
        <v>45</v>
      </c>
    </row>
    <row r="484" spans="1:16" ht="12.75">
      <c r="A484" s="18" t="s">
        <v>37</v>
      </c>
      <c s="23" t="s">
        <v>538</v>
      </c>
      <c s="23" t="s">
        <v>318</v>
      </c>
      <c s="18" t="s">
        <v>45</v>
      </c>
      <c s="24" t="s">
        <v>3858</v>
      </c>
      <c s="25" t="s">
        <v>3842</v>
      </c>
      <c s="26">
        <v>37</v>
      </c>
      <c s="27">
        <v>0</v>
      </c>
      <c s="27">
        <f>ROUND(ROUND(H484,2)*ROUND(G484,3),2)</f>
      </c>
      <c r="O484">
        <f>(I484*21)/100</f>
      </c>
      <c t="s">
        <v>17</v>
      </c>
    </row>
    <row r="485" spans="1:5" ht="12.75">
      <c r="A485" s="28" t="s">
        <v>42</v>
      </c>
      <c r="E485" s="29" t="s">
        <v>45</v>
      </c>
    </row>
    <row r="486" spans="1:5" ht="12.75">
      <c r="A486" s="30" t="s">
        <v>44</v>
      </c>
      <c r="E486" s="31" t="s">
        <v>45</v>
      </c>
    </row>
    <row r="487" spans="1:5" ht="12.75">
      <c r="A487" t="s">
        <v>46</v>
      </c>
      <c r="E487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802</v>
      </c>
      <c s="18" t="s">
        <v>45</v>
      </c>
      <c s="24" t="s">
        <v>803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804</v>
      </c>
    </row>
    <row r="176" spans="1:5" ht="12.75">
      <c r="A176" s="30" t="s">
        <v>44</v>
      </c>
      <c r="E176" s="31" t="s">
        <v>805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806</v>
      </c>
    </row>
    <row r="180" spans="1:5" ht="12.75">
      <c r="A180" s="30" t="s">
        <v>44</v>
      </c>
      <c r="E180" s="31" t="s">
        <v>807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808</v>
      </c>
      <c s="18" t="s">
        <v>45</v>
      </c>
      <c s="24" t="s">
        <v>809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810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811</v>
      </c>
    </row>
    <row r="188" spans="1:5" ht="12.75">
      <c r="A188" s="30" t="s">
        <v>44</v>
      </c>
      <c r="E188" s="31" t="s">
        <v>812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813</v>
      </c>
      <c s="18" t="s">
        <v>45</v>
      </c>
      <c s="24" t="s">
        <v>814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815</v>
      </c>
    </row>
    <row r="192" spans="1:5" ht="12.75">
      <c r="A192" s="30" t="s">
        <v>44</v>
      </c>
      <c r="E192" s="31" t="s">
        <v>816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817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818</v>
      </c>
      <c s="18" t="s">
        <v>45</v>
      </c>
      <c s="24" t="s">
        <v>819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820</v>
      </c>
    </row>
    <row r="202" spans="1:5" ht="38.25">
      <c r="A202" t="s">
        <v>46</v>
      </c>
      <c r="E202" s="29" t="s">
        <v>821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822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823</v>
      </c>
      <c s="18" t="s">
        <v>45</v>
      </c>
      <c s="24" t="s">
        <v>824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825</v>
      </c>
    </row>
    <row r="210" spans="1:5" ht="25.5">
      <c r="A210" t="s">
        <v>46</v>
      </c>
      <c r="E210" s="29" t="s">
        <v>826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827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828</v>
      </c>
      <c s="18" t="s">
        <v>45</v>
      </c>
      <c s="24" t="s">
        <v>829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830</v>
      </c>
    </row>
    <row r="223" spans="1:16" ht="12.75">
      <c r="A223" s="18" t="s">
        <v>37</v>
      </c>
      <c s="23" t="s">
        <v>468</v>
      </c>
      <c s="23" t="s">
        <v>831</v>
      </c>
      <c s="18" t="s">
        <v>45</v>
      </c>
      <c s="24" t="s">
        <v>832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833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834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835</v>
      </c>
      <c s="18" t="s">
        <v>45</v>
      </c>
      <c s="24" t="s">
        <v>836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837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830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838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839</v>
      </c>
    </row>
    <row r="241" spans="1:5" ht="12.75">
      <c r="A241" s="30" t="s">
        <v>44</v>
      </c>
      <c r="E241" s="31" t="s">
        <v>840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841</v>
      </c>
    </row>
    <row r="245" spans="1:5" ht="12.75">
      <c r="A245" s="30" t="s">
        <v>44</v>
      </c>
      <c r="E245" s="31" t="s">
        <v>842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843</v>
      </c>
    </row>
    <row r="249" spans="1:5" ht="12.75">
      <c r="A249" s="30" t="s">
        <v>44</v>
      </c>
      <c r="E249" s="31" t="s">
        <v>844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845</v>
      </c>
    </row>
    <row r="253" spans="1:5" ht="12.75">
      <c r="A253" s="30" t="s">
        <v>44</v>
      </c>
      <c r="E253" s="31" t="s">
        <v>846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847</v>
      </c>
    </row>
    <row r="257" spans="1:5" ht="12.75">
      <c r="A257" s="30" t="s">
        <v>44</v>
      </c>
      <c r="E257" s="31" t="s">
        <v>848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849</v>
      </c>
      <c s="18" t="s">
        <v>45</v>
      </c>
      <c s="24" t="s">
        <v>850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851</v>
      </c>
    </row>
    <row r="261" spans="1:5" ht="12.75">
      <c r="A261" s="30" t="s">
        <v>44</v>
      </c>
      <c r="E261" s="31" t="s">
        <v>852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853</v>
      </c>
    </row>
    <row r="265" spans="1:5" ht="12.75">
      <c r="A265" s="30" t="s">
        <v>44</v>
      </c>
      <c r="E265" s="31" t="s">
        <v>854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855</v>
      </c>
    </row>
    <row r="269" spans="1:5" ht="12.75">
      <c r="A269" s="30" t="s">
        <v>44</v>
      </c>
      <c r="E269" s="31" t="s">
        <v>856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857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858</v>
      </c>
      <c s="18" t="s">
        <v>45</v>
      </c>
      <c s="24" t="s">
        <v>859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860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861</v>
      </c>
      <c s="18" t="s">
        <v>45</v>
      </c>
      <c s="24" t="s">
        <v>862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863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864</v>
      </c>
      <c s="1"/>
      <c s="10" t="s">
        <v>865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868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869</v>
      </c>
    </row>
    <row r="16" spans="1:5" ht="102">
      <c r="A16" s="30" t="s">
        <v>44</v>
      </c>
      <c r="E16" s="31" t="s">
        <v>870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872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873</v>
      </c>
    </row>
    <row r="25" spans="1:5" ht="12.75">
      <c r="A25" s="30" t="s">
        <v>44</v>
      </c>
      <c r="E25" s="31" t="s">
        <v>874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875</v>
      </c>
      <c s="18" t="s">
        <v>45</v>
      </c>
      <c s="24" t="s">
        <v>876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873</v>
      </c>
    </row>
    <row r="29" spans="1:5" ht="12.75">
      <c r="A29" s="30" t="s">
        <v>44</v>
      </c>
      <c r="E29" s="31" t="s">
        <v>877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873</v>
      </c>
    </row>
    <row r="33" spans="1:5" ht="12.75">
      <c r="A33" s="30" t="s">
        <v>44</v>
      </c>
      <c r="E33" s="31" t="s">
        <v>878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879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880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881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882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883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884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885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886</v>
      </c>
    </row>
    <row r="65" spans="1:5" ht="38.25">
      <c r="A65" s="30" t="s">
        <v>44</v>
      </c>
      <c r="E65" s="31" t="s">
        <v>887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886</v>
      </c>
    </row>
    <row r="69" spans="1:5" ht="51">
      <c r="A69" s="30" t="s">
        <v>44</v>
      </c>
      <c r="E69" s="31" t="s">
        <v>888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889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890</v>
      </c>
      <c s="18" t="s">
        <v>45</v>
      </c>
      <c s="24" t="s">
        <v>891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892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893</v>
      </c>
      <c s="18" t="s">
        <v>45</v>
      </c>
      <c s="24" t="s">
        <v>894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895</v>
      </c>
    </row>
    <row r="82" spans="1:5" ht="38.25">
      <c r="A82" t="s">
        <v>46</v>
      </c>
      <c r="E82" s="29" t="s">
        <v>896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897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898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899</v>
      </c>
      <c s="18" t="s">
        <v>45</v>
      </c>
      <c s="24" t="s">
        <v>900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901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902</v>
      </c>
    </row>
    <row r="98" spans="1:5" ht="38.25">
      <c r="A98" s="30" t="s">
        <v>44</v>
      </c>
      <c r="E98" s="31" t="s">
        <v>889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903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904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905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886</v>
      </c>
    </row>
    <row r="115" spans="1:5" ht="38.25">
      <c r="A115" s="30" t="s">
        <v>44</v>
      </c>
      <c r="E115" s="31" t="s">
        <v>906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907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908</v>
      </c>
      <c s="18" t="s">
        <v>45</v>
      </c>
      <c s="24" t="s">
        <v>909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910</v>
      </c>
    </row>
    <row r="124" spans="1:5" ht="12.75">
      <c r="A124" s="30" t="s">
        <v>44</v>
      </c>
      <c r="E124" s="31" t="s">
        <v>911</v>
      </c>
    </row>
    <row r="125" spans="1:5" ht="127.5">
      <c r="A125" t="s">
        <v>46</v>
      </c>
      <c r="E125" s="29" t="s">
        <v>912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913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914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915</v>
      </c>
    </row>
    <row r="136" spans="1:5" ht="12.75">
      <c r="A136" s="30" t="s">
        <v>44</v>
      </c>
      <c r="E136" s="31" t="s">
        <v>916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917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918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919</v>
      </c>
    </row>
    <row r="148" spans="1:5" ht="12.75">
      <c r="A148" s="30" t="s">
        <v>44</v>
      </c>
      <c r="E148" s="31" t="s">
        <v>920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921</v>
      </c>
    </row>
    <row r="152" spans="1:5" ht="12.75">
      <c r="A152" s="30" t="s">
        <v>44</v>
      </c>
      <c r="E152" s="31" t="s">
        <v>922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802</v>
      </c>
      <c s="18" t="s">
        <v>45</v>
      </c>
      <c s="24" t="s">
        <v>803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923</v>
      </c>
    </row>
    <row r="156" spans="1:5" ht="51">
      <c r="A156" s="30" t="s">
        <v>44</v>
      </c>
      <c r="E156" s="31" t="s">
        <v>924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813</v>
      </c>
      <c s="18" t="s">
        <v>45</v>
      </c>
      <c s="24" t="s">
        <v>814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925</v>
      </c>
    </row>
    <row r="160" spans="1:5" ht="38.25">
      <c r="A160" s="30" t="s">
        <v>44</v>
      </c>
      <c r="E160" s="31" t="s">
        <v>918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926</v>
      </c>
      <c s="18" t="s">
        <v>45</v>
      </c>
      <c s="24" t="s">
        <v>927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928</v>
      </c>
    </row>
    <row r="164" spans="1:5" ht="12.75">
      <c r="A164" s="30" t="s">
        <v>44</v>
      </c>
      <c r="E164" s="31" t="s">
        <v>929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930</v>
      </c>
    </row>
    <row r="169" spans="1:5" ht="12.75">
      <c r="A169" s="30" t="s">
        <v>44</v>
      </c>
      <c r="E169" s="31" t="s">
        <v>931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932</v>
      </c>
      <c s="18" t="s">
        <v>45</v>
      </c>
      <c s="24" t="s">
        <v>933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934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935</v>
      </c>
      <c s="18" t="s">
        <v>45</v>
      </c>
      <c s="24" t="s">
        <v>936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937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818</v>
      </c>
      <c s="18" t="s">
        <v>45</v>
      </c>
      <c s="24" t="s">
        <v>819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938</v>
      </c>
    </row>
    <row r="186" spans="1:5" ht="12.75">
      <c r="A186" s="30" t="s">
        <v>44</v>
      </c>
      <c r="E186" s="31" t="s">
        <v>939</v>
      </c>
    </row>
    <row r="187" spans="1:5" ht="38.25">
      <c r="A187" t="s">
        <v>46</v>
      </c>
      <c r="E187" s="29" t="s">
        <v>821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940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828</v>
      </c>
      <c s="18" t="s">
        <v>45</v>
      </c>
      <c s="24" t="s">
        <v>829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938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830</v>
      </c>
    </row>
    <row r="196" spans="1:16" ht="12.75">
      <c r="A196" s="18" t="s">
        <v>37</v>
      </c>
      <c s="23" t="s">
        <v>429</v>
      </c>
      <c s="23" t="s">
        <v>941</v>
      </c>
      <c s="18" t="s">
        <v>45</v>
      </c>
      <c s="24" t="s">
        <v>942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943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830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944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945</v>
      </c>
    </row>
    <row r="210" spans="1:5" ht="12.75">
      <c r="A210" s="30" t="s">
        <v>44</v>
      </c>
      <c r="E210" s="31" t="s">
        <v>946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947</v>
      </c>
    </row>
    <row r="214" spans="1:5" ht="38.25">
      <c r="A214" s="30" t="s">
        <v>44</v>
      </c>
      <c r="E214" s="31" t="s">
        <v>948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873</v>
      </c>
    </row>
    <row r="218" spans="1:5" ht="12.75">
      <c r="A218" s="30" t="s">
        <v>44</v>
      </c>
      <c r="E218" s="31" t="s">
        <v>949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950</v>
      </c>
    </row>
    <row r="222" spans="1:5" ht="63.75">
      <c r="A222" s="30" t="s">
        <v>44</v>
      </c>
      <c r="E222" s="31" t="s">
        <v>951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952</v>
      </c>
    </row>
    <row r="226" spans="1:5" ht="12.75">
      <c r="A226" s="30" t="s">
        <v>44</v>
      </c>
      <c r="E226" s="31" t="s">
        <v>953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954</v>
      </c>
    </row>
    <row r="230" spans="1:5" ht="38.25">
      <c r="A230" s="30" t="s">
        <v>44</v>
      </c>
      <c r="E230" s="31" t="s">
        <v>955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956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873</v>
      </c>
    </row>
    <row r="238" spans="1:5" ht="12.75">
      <c r="A238" s="30" t="s">
        <v>44</v>
      </c>
      <c r="E238" s="31" t="s">
        <v>957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958</v>
      </c>
      <c s="18" t="s">
        <v>45</v>
      </c>
      <c s="24" t="s">
        <v>959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960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961</v>
      </c>
    </row>
    <row r="244" spans="1:16" ht="12.75">
      <c r="A244" s="18" t="s">
        <v>37</v>
      </c>
      <c s="23" t="s">
        <v>495</v>
      </c>
      <c s="23" t="s">
        <v>962</v>
      </c>
      <c s="18" t="s">
        <v>45</v>
      </c>
      <c s="24" t="s">
        <v>963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873</v>
      </c>
    </row>
    <row r="246" spans="1:5" ht="38.25">
      <c r="A246" s="30" t="s">
        <v>44</v>
      </c>
      <c r="E246" s="31" t="s">
        <v>964</v>
      </c>
    </row>
    <row r="247" spans="1:5" ht="76.5">
      <c r="A247" t="s">
        <v>46</v>
      </c>
      <c r="E247" s="29" t="s">
        <v>961</v>
      </c>
    </row>
    <row r="248" spans="1:16" ht="12.75">
      <c r="A248" s="18" t="s">
        <v>37</v>
      </c>
      <c s="23" t="s">
        <v>502</v>
      </c>
      <c s="23" t="s">
        <v>965</v>
      </c>
      <c s="18" t="s">
        <v>45</v>
      </c>
      <c s="24" t="s">
        <v>966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960</v>
      </c>
    </row>
    <row r="250" spans="1:5" ht="12.75">
      <c r="A250" s="30" t="s">
        <v>44</v>
      </c>
      <c r="E250" s="31" t="s">
        <v>967</v>
      </c>
    </row>
    <row r="251" spans="1:5" ht="76.5">
      <c r="A251" t="s">
        <v>46</v>
      </c>
      <c r="E251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968</v>
      </c>
      <c s="1"/>
      <c s="10" t="s">
        <v>969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970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971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972</v>
      </c>
    </row>
    <row r="25" spans="1:5" ht="12.75">
      <c r="A25" s="30" t="s">
        <v>44</v>
      </c>
      <c r="E25" s="31" t="s">
        <v>973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974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975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976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977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978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979</v>
      </c>
    </row>
    <row r="49" spans="1:5" ht="51">
      <c r="A49" s="30" t="s">
        <v>44</v>
      </c>
      <c r="E49" s="31" t="s">
        <v>980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981</v>
      </c>
    </row>
    <row r="53" spans="1:5" ht="38.25">
      <c r="A53" s="30" t="s">
        <v>44</v>
      </c>
      <c r="E53" s="31" t="s">
        <v>982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983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984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985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986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987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987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988</v>
      </c>
    </row>
    <row r="82" spans="1:5" ht="12.75">
      <c r="A82" s="30" t="s">
        <v>44</v>
      </c>
      <c r="E82" s="31" t="s">
        <v>989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990</v>
      </c>
    </row>
    <row r="86" spans="1:5" ht="12.75">
      <c r="A86" s="30" t="s">
        <v>44</v>
      </c>
      <c r="E86" s="31" t="s">
        <v>991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992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993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994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995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996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997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998</v>
      </c>
    </row>
    <row r="116" spans="1:5" ht="89.25">
      <c r="A116" s="30" t="s">
        <v>44</v>
      </c>
      <c r="E116" s="31" t="s">
        <v>999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1000</v>
      </c>
    </row>
    <row r="120" spans="1:5" ht="89.25">
      <c r="A120" s="30" t="s">
        <v>44</v>
      </c>
      <c r="E120" s="31" t="s">
        <v>1001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1002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1003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1004</v>
      </c>
      <c s="18" t="s">
        <v>45</v>
      </c>
      <c s="24" t="s">
        <v>1005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1006</v>
      </c>
    </row>
    <row r="132" spans="1:5" ht="76.5">
      <c r="A132" s="30" t="s">
        <v>44</v>
      </c>
      <c r="E132" s="31" t="s">
        <v>1007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1008</v>
      </c>
    </row>
    <row r="137" spans="1:5" ht="12.75">
      <c r="A137" s="30" t="s">
        <v>44</v>
      </c>
      <c r="E137" s="31" t="s">
        <v>1009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1010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1011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1012</v>
      </c>
      <c s="18" t="s">
        <v>45</v>
      </c>
      <c s="24" t="s">
        <v>1013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1014</v>
      </c>
    </row>
    <row r="153" spans="1:5" ht="12.75">
      <c r="A153" s="30" t="s">
        <v>44</v>
      </c>
      <c r="E153" s="31" t="s">
        <v>1015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1016</v>
      </c>
    </row>
    <row r="157" spans="1:5" ht="12.75">
      <c r="A157" s="30" t="s">
        <v>44</v>
      </c>
      <c r="E157" s="31" t="s">
        <v>1017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1018</v>
      </c>
      <c s="1"/>
      <c s="10" t="s">
        <v>1019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866</v>
      </c>
      <c s="18" t="s">
        <v>45</v>
      </c>
      <c s="24" t="s">
        <v>867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1020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1021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873</v>
      </c>
    </row>
    <row r="21" spans="1:5" ht="12.75">
      <c r="A21" s="30" t="s">
        <v>44</v>
      </c>
      <c r="E21" s="31" t="s">
        <v>1022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1023</v>
      </c>
    </row>
    <row r="25" spans="1:5" ht="12.75">
      <c r="A25" s="30" t="s">
        <v>44</v>
      </c>
      <c r="E25" s="31" t="s">
        <v>1024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1025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1026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1027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1028</v>
      </c>
      <c s="18" t="s">
        <v>45</v>
      </c>
      <c s="24" t="s">
        <v>1029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1030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1031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1032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1033</v>
      </c>
      <c s="18" t="s">
        <v>45</v>
      </c>
      <c s="24" t="s">
        <v>1034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1035</v>
      </c>
    </row>
    <row r="53" spans="1:5" ht="12.75">
      <c r="A53" s="30" t="s">
        <v>44</v>
      </c>
      <c r="E53" s="31" t="s">
        <v>1036</v>
      </c>
    </row>
    <row r="54" spans="1:5" ht="38.25">
      <c r="A54" t="s">
        <v>46</v>
      </c>
      <c r="E54" s="29" t="s">
        <v>896</v>
      </c>
    </row>
    <row r="55" spans="1:16" ht="12.75">
      <c r="A55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1039</v>
      </c>
    </row>
    <row r="58" spans="1:5" ht="25.5">
      <c r="A58" t="s">
        <v>46</v>
      </c>
      <c r="E58" s="29" t="s">
        <v>1040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1041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1042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1043</v>
      </c>
    </row>
    <row r="75" spans="1:5" ht="89.25">
      <c r="A75" s="30" t="s">
        <v>44</v>
      </c>
      <c r="E75" s="31" t="s">
        <v>1044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1045</v>
      </c>
    </row>
    <row r="79" spans="1:5" ht="89.25">
      <c r="A79" s="30" t="s">
        <v>44</v>
      </c>
      <c r="E79" s="31" t="s">
        <v>1046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1047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1048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1049</v>
      </c>
      <c s="18" t="s">
        <v>45</v>
      </c>
      <c s="24" t="s">
        <v>1050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1051</v>
      </c>
    </row>
    <row r="91" spans="1:5" ht="89.25">
      <c r="A91" s="30" t="s">
        <v>44</v>
      </c>
      <c r="E91" s="31" t="s">
        <v>1052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925</v>
      </c>
    </row>
    <row r="95" spans="1:5" ht="89.25">
      <c r="A95" s="30" t="s">
        <v>44</v>
      </c>
      <c r="E95" s="31" t="s">
        <v>1053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1054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1055</v>
      </c>
    </row>
    <row r="108" spans="1:5" ht="12.75">
      <c r="A108" s="30" t="s">
        <v>44</v>
      </c>
      <c r="E108" s="31" t="s">
        <v>1056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855</v>
      </c>
    </row>
    <row r="112" spans="1:5" ht="12.75">
      <c r="A112" s="30" t="s">
        <v>44</v>
      </c>
      <c r="E112" s="31" t="s">
        <v>1057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1058</v>
      </c>
      <c s="1"/>
      <c s="10" t="s">
        <v>1059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1060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875</v>
      </c>
      <c s="18" t="s">
        <v>45</v>
      </c>
      <c s="24" t="s">
        <v>876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1061</v>
      </c>
    </row>
    <row r="16" spans="1:5" ht="12.75">
      <c r="A16" s="30" t="s">
        <v>44</v>
      </c>
      <c r="E16" s="31" t="s">
        <v>1062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1063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1064</v>
      </c>
    </row>
    <row r="24" spans="1:5" ht="51">
      <c r="A24" s="30" t="s">
        <v>44</v>
      </c>
      <c r="E24" s="31" t="s">
        <v>1065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1066</v>
      </c>
    </row>
    <row r="28" spans="1:5" ht="12.75">
      <c r="A28" s="30" t="s">
        <v>44</v>
      </c>
      <c r="E28" s="31" t="s">
        <v>1067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1068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1069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1070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981</v>
      </c>
    </row>
    <row r="44" spans="1:5" ht="38.25">
      <c r="A44" s="30" t="s">
        <v>44</v>
      </c>
      <c r="E44" s="31" t="s">
        <v>1071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1072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1073</v>
      </c>
      <c s="18" t="s">
        <v>45</v>
      </c>
      <c s="24" t="s">
        <v>1074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1075</v>
      </c>
    </row>
    <row r="53" spans="1:5" ht="38.25">
      <c r="A53" t="s">
        <v>46</v>
      </c>
      <c r="E53" s="29" t="s">
        <v>896</v>
      </c>
    </row>
    <row r="54" spans="1:16" ht="12.75">
      <c r="A54" s="18" t="s">
        <v>37</v>
      </c>
      <c s="23" t="s">
        <v>79</v>
      </c>
      <c s="23" t="s">
        <v>1037</v>
      </c>
      <c s="18" t="s">
        <v>45</v>
      </c>
      <c s="24" t="s">
        <v>1038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1076</v>
      </c>
    </row>
    <row r="57" spans="1:5" ht="25.5">
      <c r="A57" t="s">
        <v>46</v>
      </c>
      <c r="E57" s="29" t="s">
        <v>1040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1077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1078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1079</v>
      </c>
    </row>
    <row r="69" spans="1:5" ht="38.25">
      <c r="A69" s="30" t="s">
        <v>44</v>
      </c>
      <c r="E69" s="31" t="s">
        <v>1080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1081</v>
      </c>
    </row>
    <row r="74" spans="1:5" ht="51">
      <c r="A74" s="30" t="s">
        <v>44</v>
      </c>
      <c r="E74" s="31" t="s">
        <v>1082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1083</v>
      </c>
      <c s="18" t="s">
        <v>45</v>
      </c>
      <c s="24" t="s">
        <v>1084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1085</v>
      </c>
    </row>
    <row r="78" spans="1:5" ht="12.75">
      <c r="A78" s="30" t="s">
        <v>44</v>
      </c>
      <c r="E78" s="31" t="s">
        <v>1086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1087</v>
      </c>
      <c s="18" t="s">
        <v>45</v>
      </c>
      <c s="24" t="s">
        <v>1088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1089</v>
      </c>
    </row>
    <row r="82" spans="1:5" ht="51">
      <c r="A82" s="30" t="s">
        <v>44</v>
      </c>
      <c r="E82" s="31" t="s">
        <v>1090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1091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1092</v>
      </c>
      <c s="18" t="s">
        <v>45</v>
      </c>
      <c s="24" t="s">
        <v>1093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1094</v>
      </c>
    </row>
    <row r="90" spans="1:5" ht="51">
      <c r="A90" s="30" t="s">
        <v>44</v>
      </c>
      <c r="E90" s="31" t="s">
        <v>1095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1096</v>
      </c>
      <c s="18" t="s">
        <v>45</v>
      </c>
      <c s="24" t="s">
        <v>1097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1098</v>
      </c>
    </row>
    <row r="95" spans="1:5" ht="153">
      <c r="A95" t="s">
        <v>46</v>
      </c>
      <c r="E95" s="29" t="s">
        <v>1099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1100</v>
      </c>
      <c s="18" t="s">
        <v>45</v>
      </c>
      <c s="24" t="s">
        <v>1101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1102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1102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1103</v>
      </c>
    </row>
    <row r="107" spans="1:5" ht="12.75">
      <c r="A107" s="30" t="s">
        <v>44</v>
      </c>
      <c r="E107" s="31" t="s">
        <v>1104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